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ihanaNovi\Desktop\Financije 2024\"/>
    </mc:Choice>
  </mc:AlternateContent>
  <bookViews>
    <workbookView xWindow="0" yWindow="0" windowWidth="25740" windowHeight="12300"/>
  </bookViews>
  <sheets>
    <sheet name="SAŽETAK" sheetId="1" r:id="rId1"/>
    <sheet name="Izvještaj po ekonomskoj klasifi" sheetId="2" r:id="rId2"/>
    <sheet name="Izvještaj prema izvorima financ" sheetId="3" r:id="rId3"/>
    <sheet name="Rashodi prema izvoru financiran" sheetId="4" r:id="rId4"/>
    <sheet name="Rashodi prema fun. klasifikacij" sheetId="5" r:id="rId5"/>
    <sheet name="II. posebni dio" sheetId="6" r:id="rId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9" i="6" l="1"/>
  <c r="C58" i="6" s="1"/>
  <c r="C20" i="6"/>
  <c r="C12" i="6"/>
  <c r="B12" i="6"/>
  <c r="B11" i="6" s="1"/>
  <c r="B123" i="6"/>
  <c r="B122" i="6" s="1"/>
  <c r="B121" i="6" s="1"/>
  <c r="B120" i="6" s="1"/>
  <c r="B113" i="6"/>
  <c r="B111" i="6"/>
  <c r="B109" i="6"/>
  <c r="B96" i="6"/>
  <c r="B93" i="6"/>
  <c r="B85" i="6"/>
  <c r="B82" i="6"/>
  <c r="B76" i="6"/>
  <c r="B71" i="6"/>
  <c r="B59" i="6"/>
  <c r="B58" i="6" s="1"/>
  <c r="B53" i="6" s="1"/>
  <c r="B37" i="6"/>
  <c r="B33" i="6"/>
  <c r="B20" i="6"/>
  <c r="B19" i="6" s="1"/>
  <c r="B18" i="6" s="1"/>
  <c r="B17" i="6" s="1"/>
  <c r="B6" i="5"/>
  <c r="B7" i="5"/>
  <c r="B8" i="5"/>
  <c r="B10" i="5"/>
  <c r="E6" i="5"/>
  <c r="D6" i="5"/>
  <c r="C6" i="5"/>
  <c r="E7" i="5"/>
  <c r="D7" i="5"/>
  <c r="C7" i="5"/>
  <c r="E8" i="5"/>
  <c r="D8" i="5"/>
  <c r="C8" i="5"/>
  <c r="E10" i="5"/>
  <c r="D10" i="5"/>
  <c r="C10" i="5"/>
  <c r="E6" i="4"/>
  <c r="D6" i="4"/>
  <c r="C6" i="4"/>
  <c r="E7" i="4"/>
  <c r="D7" i="4"/>
  <c r="C7" i="4"/>
  <c r="E8" i="4"/>
  <c r="D8" i="4"/>
  <c r="C8" i="4"/>
  <c r="B6" i="4"/>
  <c r="B7" i="4"/>
  <c r="B8" i="4"/>
  <c r="C11" i="4"/>
  <c r="C10" i="4" s="1"/>
  <c r="C92" i="4"/>
  <c r="C93" i="4"/>
  <c r="C94" i="4"/>
  <c r="C80" i="4"/>
  <c r="C81" i="4"/>
  <c r="C82" i="4"/>
  <c r="C58" i="4"/>
  <c r="C59" i="4"/>
  <c r="C64" i="4"/>
  <c r="C60" i="4"/>
  <c r="C48" i="4"/>
  <c r="C49" i="4"/>
  <c r="C53" i="4"/>
  <c r="C50" i="4"/>
  <c r="C41" i="4"/>
  <c r="C43" i="4"/>
  <c r="C42" i="4" s="1"/>
  <c r="C35" i="4"/>
  <c r="C36" i="4"/>
  <c r="C25" i="4"/>
  <c r="C21" i="4"/>
  <c r="C20" i="4" s="1"/>
  <c r="C19" i="4" s="1"/>
  <c r="C12" i="4"/>
  <c r="B12" i="4"/>
  <c r="E9" i="4"/>
  <c r="D9" i="4"/>
  <c r="B105" i="4"/>
  <c r="B104" i="4" s="1"/>
  <c r="B103" i="4" s="1"/>
  <c r="B100" i="4"/>
  <c r="B99" i="4" s="1"/>
  <c r="B94" i="4"/>
  <c r="B93" i="4" s="1"/>
  <c r="B70" i="4"/>
  <c r="B86" i="4"/>
  <c r="B82" i="4"/>
  <c r="B81" i="4" s="1"/>
  <c r="B80" i="4" s="1"/>
  <c r="B77" i="4"/>
  <c r="B74" i="4" s="1"/>
  <c r="B64" i="4"/>
  <c r="B60" i="4"/>
  <c r="B53" i="4"/>
  <c r="B50" i="4"/>
  <c r="B43" i="4"/>
  <c r="B42" i="4" s="1"/>
  <c r="B41" i="4" s="1"/>
  <c r="B36" i="4"/>
  <c r="B35" i="4" s="1"/>
  <c r="B31" i="4"/>
  <c r="B25" i="4"/>
  <c r="B21" i="4"/>
  <c r="B11" i="4"/>
  <c r="B10" i="4" s="1"/>
  <c r="E32" i="3"/>
  <c r="D32" i="3"/>
  <c r="E33" i="3"/>
  <c r="E108" i="3" s="1"/>
  <c r="D33" i="3"/>
  <c r="D108" i="3"/>
  <c r="C108" i="3"/>
  <c r="C56" i="3"/>
  <c r="C49" i="3" s="1"/>
  <c r="C33" i="3" s="1"/>
  <c r="C34" i="3"/>
  <c r="C95" i="3"/>
  <c r="C100" i="3"/>
  <c r="C96" i="3"/>
  <c r="C88" i="3"/>
  <c r="C87" i="3" s="1"/>
  <c r="C76" i="3"/>
  <c r="C71" i="3"/>
  <c r="C63" i="3"/>
  <c r="C50" i="3"/>
  <c r="C44" i="3"/>
  <c r="C40" i="3"/>
  <c r="C35" i="3"/>
  <c r="E7" i="3"/>
  <c r="C21" i="3"/>
  <c r="C22" i="3"/>
  <c r="C16" i="3"/>
  <c r="C17" i="3"/>
  <c r="C19" i="3"/>
  <c r="C12" i="3"/>
  <c r="C13" i="3"/>
  <c r="C9" i="3"/>
  <c r="D7" i="3"/>
  <c r="C8" i="3"/>
  <c r="C7" i="3" s="1"/>
  <c r="C32" i="3" s="1"/>
  <c r="E91" i="3"/>
  <c r="D91" i="3"/>
  <c r="C91" i="3"/>
  <c r="B49" i="3"/>
  <c r="B34" i="3"/>
  <c r="B95" i="3"/>
  <c r="B33" i="3"/>
  <c r="B91" i="3"/>
  <c r="B105" i="3"/>
  <c r="B106" i="3"/>
  <c r="B100" i="3"/>
  <c r="B96" i="3"/>
  <c r="B93" i="3"/>
  <c r="B92" i="3" s="1"/>
  <c r="B88" i="3"/>
  <c r="B87" i="3" s="1"/>
  <c r="B76" i="3"/>
  <c r="B71" i="3"/>
  <c r="B63" i="3"/>
  <c r="B56" i="3"/>
  <c r="B50" i="3"/>
  <c r="B44" i="3"/>
  <c r="B40" i="3"/>
  <c r="B35" i="3"/>
  <c r="B30" i="3"/>
  <c r="B28" i="3"/>
  <c r="B22" i="3"/>
  <c r="B21" i="3" s="1"/>
  <c r="B19" i="3"/>
  <c r="B17" i="3"/>
  <c r="B13" i="3"/>
  <c r="B12" i="3" s="1"/>
  <c r="B9" i="3"/>
  <c r="B8" i="3" s="1"/>
  <c r="E45" i="2"/>
  <c r="E37" i="2"/>
  <c r="D37" i="2"/>
  <c r="D45" i="2"/>
  <c r="C45" i="2"/>
  <c r="C37" i="2"/>
  <c r="C43" i="2"/>
  <c r="C40" i="2"/>
  <c r="E22" i="2"/>
  <c r="D22" i="2"/>
  <c r="C22" i="2"/>
  <c r="C35" i="2"/>
  <c r="C27" i="2"/>
  <c r="C23" i="2"/>
  <c r="C6" i="2"/>
  <c r="E21" i="2"/>
  <c r="D21" i="2"/>
  <c r="C21" i="2"/>
  <c r="E6" i="2"/>
  <c r="D6" i="2"/>
  <c r="C15" i="2"/>
  <c r="C12" i="2"/>
  <c r="E10" i="2"/>
  <c r="D10" i="2"/>
  <c r="C10" i="2"/>
  <c r="E7" i="2"/>
  <c r="D7" i="2"/>
  <c r="C7" i="2"/>
  <c r="B45" i="2"/>
  <c r="B22" i="2"/>
  <c r="B37" i="2"/>
  <c r="B43" i="2"/>
  <c r="B38" i="2"/>
  <c r="B40" i="2"/>
  <c r="B35" i="2"/>
  <c r="B33" i="2"/>
  <c r="B27" i="2"/>
  <c r="B23" i="2"/>
  <c r="B17" i="2"/>
  <c r="B18" i="2"/>
  <c r="B15" i="2"/>
  <c r="B12" i="2"/>
  <c r="B10" i="2"/>
  <c r="B7" i="2"/>
  <c r="B81" i="6" l="1"/>
  <c r="B80" i="6" s="1"/>
  <c r="B79" i="6" s="1"/>
  <c r="B70" i="6"/>
  <c r="B69" i="6" s="1"/>
  <c r="B68" i="6" s="1"/>
  <c r="B32" i="6"/>
  <c r="B31" i="6" s="1"/>
  <c r="B30" i="6" s="1"/>
  <c r="B29" i="6" s="1"/>
  <c r="B92" i="6"/>
  <c r="B91" i="6" s="1"/>
  <c r="C9" i="4"/>
  <c r="B92" i="4"/>
  <c r="B20" i="4"/>
  <c r="B19" i="4" s="1"/>
  <c r="B59" i="4"/>
  <c r="B58" i="4" s="1"/>
  <c r="B49" i="4"/>
  <c r="B48" i="4" s="1"/>
  <c r="B108" i="3"/>
  <c r="B16" i="3"/>
  <c r="B7" i="3" s="1"/>
  <c r="B27" i="3"/>
  <c r="B26" i="3" s="1"/>
  <c r="B6" i="2"/>
  <c r="B21" i="2" s="1"/>
  <c r="B9" i="4" l="1"/>
  <c r="B32" i="3"/>
  <c r="I11" i="1"/>
  <c r="H11" i="1"/>
  <c r="G11" i="1"/>
  <c r="F11" i="1"/>
  <c r="I8" i="1"/>
  <c r="H8" i="1"/>
  <c r="G8" i="1"/>
  <c r="F8" i="1"/>
  <c r="F14" i="1" s="1"/>
  <c r="F30" i="1" s="1"/>
  <c r="I14" i="1" l="1"/>
  <c r="H14" i="1"/>
  <c r="G14" i="1"/>
</calcChain>
</file>

<file path=xl/sharedStrings.xml><?xml version="1.0" encoding="utf-8"?>
<sst xmlns="http://schemas.openxmlformats.org/spreadsheetml/2006/main" count="447" uniqueCount="127">
  <si>
    <t>PRIHODI UKUPNO</t>
  </si>
  <si>
    <t>PRIHODI POSLOVANJA</t>
  </si>
  <si>
    <t>PRIHODI OD PRODAJE NEFINANCIJSKE IMOVINE</t>
  </si>
  <si>
    <t>RASHODI UKUPNO</t>
  </si>
  <si>
    <t>RASHODI  POSLOVANJA</t>
  </si>
  <si>
    <t>RASHODI ZA NABAVU NEFINANCIJSKE IMOVINE</t>
  </si>
  <si>
    <t>RAZLIKA - VIŠAK / MANJAK</t>
  </si>
  <si>
    <t>VIŠAK / MANJAK IZ PRETHODNE(IH) GODINE KOJI ĆE SE RASPOREDITI / POKRITI</t>
  </si>
  <si>
    <t>PRIMICI OD FINANCIJSKE IMOVINE I ZADUŽIVANJA</t>
  </si>
  <si>
    <t>IZDACI ZA FINANCIJSKU IMOVINU I OTPLATE ZAJMOVA</t>
  </si>
  <si>
    <t>NETO FINANCIRANJE</t>
  </si>
  <si>
    <t>VIŠAK / MANJAK + NETO FINANCIRANJE</t>
  </si>
  <si>
    <t>I. OPĆI DIO</t>
  </si>
  <si>
    <t>A) SAŽETAK RAČUNA PRIHODA I RASHODA</t>
  </si>
  <si>
    <t>B) SAŽETAK RAČUNA FINANCIRANJA</t>
  </si>
  <si>
    <t>UKUPAN DONOS VIŠKA / MANJKA IZ PRETHODNE(IH) GODINE***</t>
  </si>
  <si>
    <t>C) PRENESENI VIŠAK ILI PRENESENI MANJAK I VIŠEGODIŠNJI PLAN URAVNOTEŽENJA</t>
  </si>
  <si>
    <t>FINANCIJSKI PLAN GIMNAZIJE KARLOVAC
ZA 2024. I PROJEKCIJA ZA 2025. I 2026. GODINU</t>
  </si>
  <si>
    <t>Oznaka</t>
  </si>
  <si>
    <t>Plan 2024.</t>
  </si>
  <si>
    <t>Projekcija 2026.</t>
  </si>
  <si>
    <t>A. RAČUN PRIHODA I RASHODA</t>
  </si>
  <si>
    <t>6 Prihodi poslovanja</t>
  </si>
  <si>
    <t>63 Pomoći iz inozemstva i od subjekata unutar općeg proračuna</t>
  </si>
  <si>
    <t>636 Pomoći proračunskim korisnicima iz proračuna koji im nije nadležan</t>
  </si>
  <si>
    <t>638 Pomoći temeljem prijenosa EU sredstava</t>
  </si>
  <si>
    <t>65 Prihodi od upravnih i administrativnih pristojbi, pristojbi po posebnim propisima i naknada</t>
  </si>
  <si>
    <t>652 Prihodi po posebnim propisima</t>
  </si>
  <si>
    <t>66 Prihodi od prodaje proizvoda i robe te pruženih usluga i prihodi od donacija te povrati po protestiranim jamstvima</t>
  </si>
  <si>
    <t>661 Prihodi od prodaje proizvoda i robe te pruženih usluga</t>
  </si>
  <si>
    <t>663 Donacije od pravnih i fizičkih osoba izvan općeg proračuna i povrat donacija po protestiranim jamstvima</t>
  </si>
  <si>
    <t>67 Prihodi iz nadležnog proračuna i od HZZO-a temeljem ugovornih obveza</t>
  </si>
  <si>
    <t>671 Prihodi iz nadležnog proračuna za financiranje redovne djelatnosti proračunskih korisnika</t>
  </si>
  <si>
    <t>7 Prihodi od prodaje nefinancijske imovine</t>
  </si>
  <si>
    <t>72 Prihodi od prodaje proizvedene dugotrajne imovine</t>
  </si>
  <si>
    <t>721 Prihodi od prodaje građevinskih objekata</t>
  </si>
  <si>
    <t>724 Prihodi od prodaje knjiga, umjetničkih djela i ostalih izložbenih vrijednosti</t>
  </si>
  <si>
    <t>SVEUKUPNO PRIHODI</t>
  </si>
  <si>
    <t>3 Rashodi poslovanja</t>
  </si>
  <si>
    <t>31 Rashodi za zaposlene</t>
  </si>
  <si>
    <t>311 Plaće (Bruto)</t>
  </si>
  <si>
    <t>312 Ostali rashodi za zaposlene</t>
  </si>
  <si>
    <t>313 Doprinosi na plaće</t>
  </si>
  <si>
    <t>32 Materijalni rashodi</t>
  </si>
  <si>
    <t>321 Naknade troškova zaposlenima</t>
  </si>
  <si>
    <t>322 Rashodi za materijal i energiju</t>
  </si>
  <si>
    <t>323 Rashodi za usluge</t>
  </si>
  <si>
    <t>324 Naknade troškova osobama izvan radnog odnosa</t>
  </si>
  <si>
    <t>329 Ostali nespomenuti rashodi poslovanja</t>
  </si>
  <si>
    <t>34 Financijski rashodi</t>
  </si>
  <si>
    <t>343 Ostali financijski rashodi</t>
  </si>
  <si>
    <t>38 Ostali rashodi</t>
  </si>
  <si>
    <t>381 Tekuće donacije</t>
  </si>
  <si>
    <t>4 Rashodi za nabavu nefinancijske imovine</t>
  </si>
  <si>
    <t>41 Rashodi za nabavu neproizvedene dugotrajne imovine</t>
  </si>
  <si>
    <t>412 Nematerijalna imovina</t>
  </si>
  <si>
    <t>42 Rashodi za nabavu proizvedene dugotrajne imovine</t>
  </si>
  <si>
    <t>422 Postrojenja i oprema</t>
  </si>
  <si>
    <t>424 Knjige, umjetnička djela i ostale izložbene vrijednosti</t>
  </si>
  <si>
    <t>45 Rashodi za dodatna ulaganja na nefinancijskoj imovini</t>
  </si>
  <si>
    <t>451 Dodatna ulaganja na građevinskim objektima</t>
  </si>
  <si>
    <t>SVEUKUPNO RASHODI</t>
  </si>
  <si>
    <t>I. opći dio</t>
  </si>
  <si>
    <t>IZVJEŠTAJ O PRIHODIMA I RASHODIMA PREMA EKONOMSKOJ KLASIFIKACIJI</t>
  </si>
  <si>
    <t>503 POMOĆI IZ NENADLEŽNIH PRORAČUNA - KORISNICI</t>
  </si>
  <si>
    <t>512 Pomoći iz državnog proračuna - plaće MZOS</t>
  </si>
  <si>
    <t>432 PRIHODI ZA POSEBNE NAMJENE - korisnici</t>
  </si>
  <si>
    <t>711 Prihodi od nefinancijske imovine i nadoknade štete s osnova osiguranja</t>
  </si>
  <si>
    <t>03 Vlastiti prihodi</t>
  </si>
  <si>
    <t>611 Donacije</t>
  </si>
  <si>
    <t>01 Opći prihodi i primici</t>
  </si>
  <si>
    <t>05 Pomoći</t>
  </si>
  <si>
    <t>56 Fondovi EU-a</t>
  </si>
  <si>
    <t>IZVJEŠTAJ O PRIHODIMA I RASHODIMA PREMA IZVORIMA FINANCIRANJA</t>
  </si>
  <si>
    <t>SVEUKUPNO</t>
  </si>
  <si>
    <t>RAZDJEL: 8 UPRAVNI ODJEL ZA ŠKOLSTVO</t>
  </si>
  <si>
    <t>GLAVA: 8-28 GIMNAZIJA KARLOVAC</t>
  </si>
  <si>
    <t>19095 GIMNAZIJA KARLOVAC</t>
  </si>
  <si>
    <t>izvor: 01 Opći prihodi i primici</t>
  </si>
  <si>
    <t>izvor: 03 Vlastiti prihodi</t>
  </si>
  <si>
    <t>izvor: 05 Pomoći</t>
  </si>
  <si>
    <t>izvor: 432 PRIHODI ZA POSEBNE NAMJENE - korisnici</t>
  </si>
  <si>
    <t>izvor: 503 POMOĆI IZ NENADLEŽNIH PRORAČUNA - KORISNICI</t>
  </si>
  <si>
    <t>izvor: 512 Pomoći iz državnog proračuna - plaće MZOS</t>
  </si>
  <si>
    <t>izvor: 56 Fondovi EU-a</t>
  </si>
  <si>
    <t>izvor: 611 Donacije</t>
  </si>
  <si>
    <t>izvor: 711 Prihodi od nefinancijske imovine i nadoknade štete s osnova osiguranja</t>
  </si>
  <si>
    <t>IZVJEŠTAJ O RASHODIMA PREMA IZVORIMA FINANCIRANJA</t>
  </si>
  <si>
    <t>0 Javnost</t>
  </si>
  <si>
    <t>09 OBRAZOVANJE</t>
  </si>
  <si>
    <t>092 Srednjoškolsko obrazovanje</t>
  </si>
  <si>
    <t>0922 Više srednjoškolsko obrazovanje</t>
  </si>
  <si>
    <t>096 Dodatne usluge u obrazovanju</t>
  </si>
  <si>
    <t>0960 Dodatne usluge u obrazovanju</t>
  </si>
  <si>
    <t>IZVJEŠTAJ O RASHODIMA PREMA FUNKCIJSKOJ KLASIFIKACIJI</t>
  </si>
  <si>
    <t>SVEUKUPNO RASHODI I IZDACI</t>
  </si>
  <si>
    <t>123 Zakonski standard javnih ustanova SŠ</t>
  </si>
  <si>
    <t>A100037 Odgojnoobrazovno, administrativno i tehničko osoblje</t>
  </si>
  <si>
    <t>Funkc. klas: 0922 Više srednjoškolsko obrazovanje</t>
  </si>
  <si>
    <t>A100037A Odgojnoobrazovno, administrativno i tehničko osoblje - POSEBNI DIO</t>
  </si>
  <si>
    <t>A100038 Operativni plan TIO - SŠ</t>
  </si>
  <si>
    <t>125 Program javnih potreba iznad standarda - vlastiti prihodi</t>
  </si>
  <si>
    <t>A100042 Javne potrebe iznad standarda-vlastiti prihodi</t>
  </si>
  <si>
    <t>Funkc. klas: 0960 Dodatne usluge u obrazovanju</t>
  </si>
  <si>
    <t>141 Javne potrebe iznad zakonskog standarda SŠ</t>
  </si>
  <si>
    <t>A100078 Županijske javne potrebe SŠ</t>
  </si>
  <si>
    <t>A100142B Prihodi od nefinancijske imovine i nadoknade štete s osnova osiguranja</t>
  </si>
  <si>
    <t>A100159A Javne potrebe iznad standarda - donacije</t>
  </si>
  <si>
    <t>A100161A Javne potrebe iznad standarda - OSTALO</t>
  </si>
  <si>
    <t>A100162A Prijenos sredstava od nenadležnih proračuna</t>
  </si>
  <si>
    <t>A100191A Shema školskog voća, povrća i mlijeka</t>
  </si>
  <si>
    <t>A200201 MZOS- Plaće SŠ</t>
  </si>
  <si>
    <t>II. POSEBNI DIO</t>
  </si>
  <si>
    <t>Plan 2025.</t>
  </si>
  <si>
    <t>Projekcije 2026.</t>
  </si>
  <si>
    <t>Projekcija 2027.</t>
  </si>
  <si>
    <t>FINANCIJSKI PLAN GIMNAZIJE KARLOVAC
ZA 2025. I PROJEKCIJA ZA 2026. I 2027. GODINU</t>
  </si>
  <si>
    <t>Projekcije 2027.</t>
  </si>
  <si>
    <t>503 Pomoći iz nenadležnih proračuna-korisnici</t>
  </si>
  <si>
    <t>432 Prihodi za posebne namjene - korisnici</t>
  </si>
  <si>
    <t>FINANCIJSKI PLAN GIMNAZIJE KARLOVACZA 2025. I PROJEKCIJA ZA 2026. I 2027. GODINU</t>
  </si>
  <si>
    <t>FINANCIJSKI PLAN GIMNAZIJE KARLOVAC ZA 2025. I PROJEKCIJA ZA 2026. I 2027. GODINU</t>
  </si>
  <si>
    <t>41 Rashodi za nabavu proizvedene dugotrajne imovine</t>
  </si>
  <si>
    <t>Plan 2024</t>
  </si>
  <si>
    <t>Plan za 2025.</t>
  </si>
  <si>
    <t>Projekcija 
za 2026.</t>
  </si>
  <si>
    <t>Projekcija 
za 2027.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</si>
</sst>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.00\ _k_n_-;\-* #,##0.00\ _k_n_-;_-* &quot;-&quot;??\ _k_n_-;_-@_-"/>
  </numFmts>
  <fonts count="3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rgb="FF000000"/>
      <name val="Verdana"/>
      <family val="2"/>
      <charset val="238"/>
    </font>
    <font>
      <b/>
      <sz val="10"/>
      <color rgb="FF000080"/>
      <name val="Arial"/>
      <family val="2"/>
      <charset val="238"/>
    </font>
    <font>
      <sz val="9"/>
      <color rgb="FF000080"/>
      <name val="Verdana"/>
      <family val="2"/>
      <charset val="238"/>
    </font>
    <font>
      <b/>
      <sz val="10"/>
      <color rgb="FF000000"/>
      <name val="Arial"/>
      <family val="2"/>
      <charset val="238"/>
    </font>
    <font>
      <sz val="9"/>
      <color rgb="FF000000"/>
      <name val="Verdana"/>
      <family val="2"/>
      <charset val="238"/>
    </font>
    <font>
      <sz val="10"/>
      <color rgb="FF000000"/>
      <name val="Arial"/>
      <family val="2"/>
      <charset val="238"/>
    </font>
    <font>
      <sz val="7.5"/>
      <color rgb="FF000080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0"/>
      <color rgb="FFFFFFFF"/>
      <name val="Arial"/>
      <family val="2"/>
      <charset val="238"/>
    </font>
    <font>
      <sz val="9"/>
      <color rgb="FFFFFFFF"/>
      <name val="Verdana"/>
      <family val="2"/>
      <charset val="238"/>
    </font>
    <font>
      <sz val="10"/>
      <color rgb="FF0000CD"/>
      <name val="Arial"/>
      <family val="2"/>
      <charset val="238"/>
    </font>
    <font>
      <sz val="9"/>
      <color rgb="FF0000CD"/>
      <name val="Verdana"/>
      <family val="2"/>
      <charset val="238"/>
    </font>
    <font>
      <sz val="13.5"/>
      <color rgb="FF000000"/>
      <name val="Microsoft Sans Serif"/>
      <family val="2"/>
      <charset val="238"/>
    </font>
    <font>
      <b/>
      <sz val="12"/>
      <color rgb="FFFFFFFF"/>
      <name val="Arial"/>
      <family val="2"/>
      <charset val="238"/>
    </font>
    <font>
      <sz val="9"/>
      <color theme="1"/>
      <name val="Verdana"/>
      <family val="2"/>
      <charset val="238"/>
    </font>
    <font>
      <i/>
      <sz val="10"/>
      <color rgb="FF000000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i/>
      <sz val="9"/>
      <color rgb="FF000000"/>
      <name val="Arial"/>
      <family val="2"/>
      <charset val="238"/>
    </font>
    <font>
      <sz val="9"/>
      <color rgb="FF000000"/>
      <name val="Arial"/>
      <family val="2"/>
      <charset val="238"/>
    </font>
    <font>
      <b/>
      <i/>
      <sz val="10"/>
      <color rgb="FF000000"/>
      <name val="Arial"/>
      <family val="2"/>
      <charset val="238"/>
    </font>
    <font>
      <b/>
      <sz val="10"/>
      <color theme="1"/>
      <name val="Arial"/>
      <family val="2"/>
      <charset val="238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40E0D0"/>
        <bgColor indexed="64"/>
      </patternFill>
    </fill>
    <fill>
      <patternFill patternType="solid">
        <fgColor rgb="FF4682B4"/>
        <bgColor indexed="64"/>
      </patternFill>
    </fill>
    <fill>
      <patternFill patternType="solid">
        <fgColor rgb="FF87CEFA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191970"/>
        <bgColor indexed="64"/>
      </patternFill>
    </fill>
    <fill>
      <patternFill patternType="solid">
        <fgColor rgb="FFF0E68C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ADD8E6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14" fillId="0" borderId="0" applyFont="0" applyFill="0" applyBorder="0" applyAlignment="0" applyProtection="0"/>
  </cellStyleXfs>
  <cellXfs count="143">
    <xf numFmtId="0" fontId="0" fillId="0" borderId="0" xfId="0"/>
    <xf numFmtId="0" fontId="2" fillId="0" borderId="0" xfId="0" applyNumberFormat="1" applyFont="1" applyFill="1" applyBorder="1" applyAlignment="1" applyProtection="1">
      <alignment horizontal="left" wrapText="1"/>
    </xf>
    <xf numFmtId="0" fontId="4" fillId="0" borderId="0" xfId="0" applyNumberFormat="1" applyFont="1" applyFill="1" applyBorder="1" applyAlignment="1" applyProtection="1">
      <alignment wrapText="1"/>
    </xf>
    <xf numFmtId="0" fontId="3" fillId="0" borderId="0" xfId="0" applyNumberFormat="1" applyFont="1" applyFill="1" applyBorder="1" applyAlignment="1" applyProtection="1"/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7" fillId="0" borderId="0" xfId="0" quotePrefix="1" applyNumberFormat="1" applyFont="1" applyFill="1" applyBorder="1" applyAlignment="1" applyProtection="1">
      <alignment horizontal="left" wrapText="1"/>
    </xf>
    <xf numFmtId="0" fontId="8" fillId="0" borderId="0" xfId="0" applyNumberFormat="1" applyFont="1" applyFill="1" applyBorder="1" applyAlignment="1" applyProtection="1">
      <alignment wrapText="1"/>
    </xf>
    <xf numFmtId="3" fontId="5" fillId="0" borderId="0" xfId="0" applyNumberFormat="1" applyFont="1" applyBorder="1" applyAlignment="1">
      <alignment horizontal="right"/>
    </xf>
    <xf numFmtId="0" fontId="2" fillId="0" borderId="0" xfId="0" quotePrefix="1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NumberFormat="1" applyFont="1" applyFill="1" applyBorder="1" applyAlignment="1" applyProtection="1">
      <alignment horizontal="left"/>
    </xf>
    <xf numFmtId="3" fontId="6" fillId="3" borderId="3" xfId="0" applyNumberFormat="1" applyFont="1" applyFill="1" applyBorder="1" applyAlignment="1">
      <alignment horizontal="right"/>
    </xf>
    <xf numFmtId="3" fontId="6" fillId="0" borderId="3" xfId="0" applyNumberFormat="1" applyFont="1" applyBorder="1" applyAlignment="1">
      <alignment horizontal="right"/>
    </xf>
    <xf numFmtId="3" fontId="6" fillId="3" borderId="3" xfId="0" applyNumberFormat="1" applyFont="1" applyFill="1" applyBorder="1" applyAlignment="1" applyProtection="1">
      <alignment horizontal="right" wrapText="1"/>
    </xf>
    <xf numFmtId="3" fontId="6" fillId="4" borderId="1" xfId="0" quotePrefix="1" applyNumberFormat="1" applyFont="1" applyFill="1" applyBorder="1" applyAlignment="1">
      <alignment horizontal="right"/>
    </xf>
    <xf numFmtId="3" fontId="6" fillId="4" borderId="3" xfId="0" applyNumberFormat="1" applyFont="1" applyFill="1" applyBorder="1" applyAlignment="1" applyProtection="1">
      <alignment horizontal="right" wrapText="1"/>
    </xf>
    <xf numFmtId="3" fontId="6" fillId="3" borderId="1" xfId="0" quotePrefix="1" applyNumberFormat="1" applyFont="1" applyFill="1" applyBorder="1" applyAlignment="1">
      <alignment horizontal="right"/>
    </xf>
    <xf numFmtId="0" fontId="13" fillId="0" borderId="5" xfId="0" applyFont="1" applyBorder="1" applyAlignment="1">
      <alignment horizontal="right" vertical="center"/>
    </xf>
    <xf numFmtId="0" fontId="10" fillId="3" borderId="1" xfId="0" applyFont="1" applyFill="1" applyBorder="1" applyAlignment="1">
      <alignment horizontal="left" vertical="center"/>
    </xf>
    <xf numFmtId="0" fontId="9" fillId="3" borderId="2" xfId="0" applyNumberFormat="1" applyFont="1" applyFill="1" applyBorder="1" applyAlignment="1" applyProtection="1">
      <alignment vertical="center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43" fontId="6" fillId="0" borderId="3" xfId="1" applyFont="1" applyFill="1" applyBorder="1" applyAlignment="1">
      <alignment horizontal="right"/>
    </xf>
    <xf numFmtId="43" fontId="6" fillId="0" borderId="3" xfId="1" applyFont="1" applyBorder="1" applyAlignment="1">
      <alignment horizontal="right"/>
    </xf>
    <xf numFmtId="43" fontId="6" fillId="3" borderId="3" xfId="1" applyFont="1" applyFill="1" applyBorder="1" applyAlignment="1">
      <alignment horizontal="right"/>
    </xf>
    <xf numFmtId="0" fontId="15" fillId="0" borderId="6" xfId="0" applyFont="1" applyBorder="1" applyAlignment="1">
      <alignment horizontal="center" vertical="center" wrapText="1" indent="1"/>
    </xf>
    <xf numFmtId="0" fontId="16" fillId="5" borderId="7" xfId="0" applyFont="1" applyFill="1" applyBorder="1" applyAlignment="1">
      <alignment horizontal="left" wrapText="1" indent="1"/>
    </xf>
    <xf numFmtId="0" fontId="17" fillId="5" borderId="7" xfId="0" applyFont="1" applyFill="1" applyBorder="1" applyAlignment="1">
      <alignment horizontal="left" wrapText="1" indent="1"/>
    </xf>
    <xf numFmtId="0" fontId="18" fillId="6" borderId="7" xfId="0" applyFont="1" applyFill="1" applyBorder="1" applyAlignment="1">
      <alignment horizontal="left" wrapText="1" indent="1"/>
    </xf>
    <xf numFmtId="4" fontId="18" fillId="6" borderId="7" xfId="0" applyNumberFormat="1" applyFont="1" applyFill="1" applyBorder="1" applyAlignment="1">
      <alignment horizontal="right" wrapText="1" indent="1"/>
    </xf>
    <xf numFmtId="4" fontId="19" fillId="6" borderId="7" xfId="0" applyNumberFormat="1" applyFont="1" applyFill="1" applyBorder="1" applyAlignment="1">
      <alignment horizontal="right" wrapText="1" indent="1"/>
    </xf>
    <xf numFmtId="0" fontId="18" fillId="7" borderId="7" xfId="0" applyFont="1" applyFill="1" applyBorder="1" applyAlignment="1">
      <alignment horizontal="left" wrapText="1" indent="1"/>
    </xf>
    <xf numFmtId="4" fontId="18" fillId="7" borderId="7" xfId="0" applyNumberFormat="1" applyFont="1" applyFill="1" applyBorder="1" applyAlignment="1">
      <alignment horizontal="right" wrapText="1" indent="1"/>
    </xf>
    <xf numFmtId="4" fontId="19" fillId="7" borderId="7" xfId="0" applyNumberFormat="1" applyFont="1" applyFill="1" applyBorder="1" applyAlignment="1">
      <alignment horizontal="right" wrapText="1" indent="1"/>
    </xf>
    <xf numFmtId="0" fontId="20" fillId="8" borderId="7" xfId="0" applyFont="1" applyFill="1" applyBorder="1" applyAlignment="1">
      <alignment horizontal="left" wrapText="1" indent="1"/>
    </xf>
    <xf numFmtId="4" fontId="20" fillId="8" borderId="7" xfId="0" applyNumberFormat="1" applyFont="1" applyFill="1" applyBorder="1" applyAlignment="1">
      <alignment horizontal="right" wrapText="1" indent="1"/>
    </xf>
    <xf numFmtId="0" fontId="19" fillId="8" borderId="7" xfId="0" applyFont="1" applyFill="1" applyBorder="1" applyAlignment="1">
      <alignment horizontal="left" wrapText="1" indent="1"/>
    </xf>
    <xf numFmtId="0" fontId="20" fillId="8" borderId="7" xfId="0" applyFont="1" applyFill="1" applyBorder="1" applyAlignment="1">
      <alignment horizontal="right" wrapText="1" indent="1"/>
    </xf>
    <xf numFmtId="0" fontId="18" fillId="7" borderId="7" xfId="0" applyFont="1" applyFill="1" applyBorder="1" applyAlignment="1">
      <alignment horizontal="right" wrapText="1" indent="1"/>
    </xf>
    <xf numFmtId="0" fontId="21" fillId="5" borderId="7" xfId="0" applyFont="1" applyFill="1" applyBorder="1" applyAlignment="1">
      <alignment horizontal="left" wrapText="1" indent="1"/>
    </xf>
    <xf numFmtId="4" fontId="21" fillId="5" borderId="7" xfId="0" applyNumberFormat="1" applyFont="1" applyFill="1" applyBorder="1" applyAlignment="1">
      <alignment horizontal="right" wrapText="1" indent="1"/>
    </xf>
    <xf numFmtId="0" fontId="19" fillId="7" borderId="7" xfId="0" applyFont="1" applyFill="1" applyBorder="1" applyAlignment="1">
      <alignment horizontal="right" wrapText="1" indent="1"/>
    </xf>
    <xf numFmtId="4" fontId="16" fillId="5" borderId="7" xfId="0" applyNumberFormat="1" applyFont="1" applyFill="1" applyBorder="1" applyAlignment="1">
      <alignment horizontal="right" wrapText="1" indent="1"/>
    </xf>
    <xf numFmtId="0" fontId="6" fillId="0" borderId="0" xfId="0" applyNumberFormat="1" applyFont="1" applyFill="1" applyBorder="1" applyAlignment="1" applyProtection="1">
      <alignment horizontal="center" vertical="center" wrapText="1"/>
    </xf>
    <xf numFmtId="0" fontId="22" fillId="0" borderId="0" xfId="0" applyNumberFormat="1" applyFont="1" applyFill="1" applyBorder="1" applyAlignment="1" applyProtection="1">
      <alignment horizontal="center" vertical="center" wrapText="1"/>
    </xf>
    <xf numFmtId="0" fontId="23" fillId="9" borderId="7" xfId="0" applyFont="1" applyFill="1" applyBorder="1" applyAlignment="1">
      <alignment horizontal="left" wrapText="1" indent="1"/>
    </xf>
    <xf numFmtId="4" fontId="23" fillId="9" borderId="7" xfId="0" applyNumberFormat="1" applyFont="1" applyFill="1" applyBorder="1" applyAlignment="1">
      <alignment horizontal="right" wrapText="1" indent="1"/>
    </xf>
    <xf numFmtId="4" fontId="19" fillId="8" borderId="7" xfId="0" applyNumberFormat="1" applyFont="1" applyFill="1" applyBorder="1" applyAlignment="1">
      <alignment horizontal="right" wrapText="1" indent="1"/>
    </xf>
    <xf numFmtId="0" fontId="18" fillId="10" borderId="7" xfId="0" applyFont="1" applyFill="1" applyBorder="1" applyAlignment="1">
      <alignment horizontal="left" wrapText="1" indent="1"/>
    </xf>
    <xf numFmtId="4" fontId="18" fillId="10" borderId="7" xfId="0" applyNumberFormat="1" applyFont="1" applyFill="1" applyBorder="1" applyAlignment="1">
      <alignment horizontal="right" wrapText="1" indent="1"/>
    </xf>
    <xf numFmtId="4" fontId="19" fillId="10" borderId="7" xfId="0" applyNumberFormat="1" applyFont="1" applyFill="1" applyBorder="1" applyAlignment="1">
      <alignment horizontal="right" wrapText="1" indent="1"/>
    </xf>
    <xf numFmtId="0" fontId="19" fillId="8" borderId="7" xfId="0" applyFont="1" applyFill="1" applyBorder="1" applyAlignment="1">
      <alignment horizontal="right" wrapText="1" indent="1"/>
    </xf>
    <xf numFmtId="0" fontId="18" fillId="10" borderId="7" xfId="0" applyFont="1" applyFill="1" applyBorder="1" applyAlignment="1">
      <alignment horizontal="right" wrapText="1" indent="1"/>
    </xf>
    <xf numFmtId="0" fontId="25" fillId="8" borderId="7" xfId="0" applyFont="1" applyFill="1" applyBorder="1" applyAlignment="1">
      <alignment horizontal="left" wrapText="1" indent="1"/>
    </xf>
    <xf numFmtId="4" fontId="25" fillId="8" borderId="7" xfId="0" applyNumberFormat="1" applyFont="1" applyFill="1" applyBorder="1" applyAlignment="1">
      <alignment horizontal="right" wrapText="1" indent="1"/>
    </xf>
    <xf numFmtId="4" fontId="26" fillId="8" borderId="7" xfId="0" applyNumberFormat="1" applyFont="1" applyFill="1" applyBorder="1" applyAlignment="1">
      <alignment horizontal="right" wrapText="1" indent="1"/>
    </xf>
    <xf numFmtId="0" fontId="27" fillId="8" borderId="7" xfId="0" applyFont="1" applyFill="1" applyBorder="1" applyAlignment="1">
      <alignment horizontal="left" wrapText="1" indent="1"/>
    </xf>
    <xf numFmtId="4" fontId="27" fillId="8" borderId="7" xfId="0" applyNumberFormat="1" applyFont="1" applyFill="1" applyBorder="1" applyAlignment="1">
      <alignment horizontal="right" wrapText="1" indent="1"/>
    </xf>
    <xf numFmtId="0" fontId="28" fillId="11" borderId="7" xfId="0" applyFont="1" applyFill="1" applyBorder="1" applyAlignment="1">
      <alignment horizontal="left" wrapText="1" indent="1"/>
    </xf>
    <xf numFmtId="4" fontId="28" fillId="11" borderId="7" xfId="0" applyNumberFormat="1" applyFont="1" applyFill="1" applyBorder="1" applyAlignment="1">
      <alignment horizontal="right" wrapText="1" indent="1"/>
    </xf>
    <xf numFmtId="4" fontId="24" fillId="11" borderId="7" xfId="0" applyNumberFormat="1" applyFont="1" applyFill="1" applyBorder="1" applyAlignment="1">
      <alignment horizontal="right" wrapText="1" indent="1"/>
    </xf>
    <xf numFmtId="0" fontId="18" fillId="12" borderId="7" xfId="0" applyFont="1" applyFill="1" applyBorder="1" applyAlignment="1">
      <alignment horizontal="left" wrapText="1" indent="1"/>
    </xf>
    <xf numFmtId="4" fontId="18" fillId="12" borderId="7" xfId="0" applyNumberFormat="1" applyFont="1" applyFill="1" applyBorder="1" applyAlignment="1">
      <alignment horizontal="right" wrapText="1" indent="1"/>
    </xf>
    <xf numFmtId="4" fontId="19" fillId="12" borderId="7" xfId="0" applyNumberFormat="1" applyFont="1" applyFill="1" applyBorder="1" applyAlignment="1">
      <alignment horizontal="right" wrapText="1" indent="1"/>
    </xf>
    <xf numFmtId="0" fontId="20" fillId="8" borderId="7" xfId="0" applyFont="1" applyFill="1" applyBorder="1" applyAlignment="1">
      <alignment horizontal="left" wrapText="1" indent="2"/>
    </xf>
    <xf numFmtId="0" fontId="20" fillId="8" borderId="7" xfId="0" applyFont="1" applyFill="1" applyBorder="1" applyAlignment="1">
      <alignment horizontal="left" wrapText="1" indent="3"/>
    </xf>
    <xf numFmtId="0" fontId="18" fillId="12" borderId="7" xfId="0" applyFont="1" applyFill="1" applyBorder="1" applyAlignment="1">
      <alignment horizontal="right" wrapText="1" indent="1"/>
    </xf>
    <xf numFmtId="0" fontId="19" fillId="12" borderId="7" xfId="0" applyFont="1" applyFill="1" applyBorder="1" applyAlignment="1">
      <alignment horizontal="right" wrapText="1" indent="1"/>
    </xf>
    <xf numFmtId="0" fontId="29" fillId="0" borderId="0" xfId="0" applyFont="1" applyAlignment="1">
      <alignment horizontal="left" indent="1"/>
    </xf>
    <xf numFmtId="43" fontId="18" fillId="6" borderId="7" xfId="1" applyFont="1" applyFill="1" applyBorder="1" applyAlignment="1">
      <alignment horizontal="right" wrapText="1" indent="1"/>
    </xf>
    <xf numFmtId="43" fontId="18" fillId="7" borderId="7" xfId="1" applyFont="1" applyFill="1" applyBorder="1" applyAlignment="1">
      <alignment horizontal="right" wrapText="1" indent="1"/>
    </xf>
    <xf numFmtId="43" fontId="20" fillId="8" borderId="7" xfId="1" applyFont="1" applyFill="1" applyBorder="1" applyAlignment="1">
      <alignment horizontal="right" wrapText="1" indent="1"/>
    </xf>
    <xf numFmtId="43" fontId="18" fillId="7" borderId="7" xfId="1" applyFont="1" applyFill="1" applyBorder="1" applyAlignment="1">
      <alignment horizontal="left" wrapText="1" indent="1"/>
    </xf>
    <xf numFmtId="43" fontId="20" fillId="8" borderId="7" xfId="1" applyFont="1" applyFill="1" applyBorder="1" applyAlignment="1">
      <alignment horizontal="left" wrapText="1" indent="1"/>
    </xf>
    <xf numFmtId="0" fontId="30" fillId="8" borderId="7" xfId="0" applyFont="1" applyFill="1" applyBorder="1" applyAlignment="1">
      <alignment horizontal="left" wrapText="1" indent="1"/>
    </xf>
    <xf numFmtId="4" fontId="30" fillId="8" borderId="7" xfId="0" applyNumberFormat="1" applyFont="1" applyFill="1" applyBorder="1" applyAlignment="1">
      <alignment horizontal="right" wrapText="1" indent="1"/>
    </xf>
    <xf numFmtId="0" fontId="30" fillId="8" borderId="7" xfId="0" applyFont="1" applyFill="1" applyBorder="1" applyAlignment="1">
      <alignment horizontal="right" wrapText="1" indent="1"/>
    </xf>
    <xf numFmtId="0" fontId="31" fillId="0" borderId="0" xfId="0" applyFont="1"/>
    <xf numFmtId="43" fontId="30" fillId="8" borderId="7" xfId="1" applyFont="1" applyFill="1" applyBorder="1" applyAlignment="1">
      <alignment horizontal="right" wrapText="1" indent="1"/>
    </xf>
    <xf numFmtId="43" fontId="20" fillId="8" borderId="7" xfId="0" applyNumberFormat="1" applyFont="1" applyFill="1" applyBorder="1" applyAlignment="1">
      <alignment horizontal="right" wrapText="1" indent="1"/>
    </xf>
    <xf numFmtId="43" fontId="30" fillId="8" borderId="7" xfId="0" applyNumberFormat="1" applyFont="1" applyFill="1" applyBorder="1" applyAlignment="1">
      <alignment horizontal="right" wrapText="1" indent="1"/>
    </xf>
    <xf numFmtId="164" fontId="18" fillId="7" borderId="7" xfId="0" applyNumberFormat="1" applyFont="1" applyFill="1" applyBorder="1" applyAlignment="1">
      <alignment horizontal="right" wrapText="1" indent="1"/>
    </xf>
    <xf numFmtId="164" fontId="18" fillId="6" borderId="7" xfId="0" applyNumberFormat="1" applyFont="1" applyFill="1" applyBorder="1" applyAlignment="1">
      <alignment horizontal="right" wrapText="1" indent="1"/>
    </xf>
    <xf numFmtId="0" fontId="18" fillId="8" borderId="7" xfId="0" applyFont="1" applyFill="1" applyBorder="1" applyAlignment="1">
      <alignment horizontal="left" wrapText="1" indent="1"/>
    </xf>
    <xf numFmtId="4" fontId="18" fillId="8" borderId="7" xfId="0" applyNumberFormat="1" applyFont="1" applyFill="1" applyBorder="1" applyAlignment="1">
      <alignment horizontal="right" wrapText="1" indent="1"/>
    </xf>
    <xf numFmtId="0" fontId="30" fillId="8" borderId="7" xfId="0" applyFont="1" applyFill="1" applyBorder="1" applyAlignment="1">
      <alignment horizontal="left"/>
    </xf>
    <xf numFmtId="4" fontId="30" fillId="8" borderId="7" xfId="0" applyNumberFormat="1" applyFont="1" applyFill="1" applyBorder="1" applyAlignment="1">
      <alignment horizontal="right"/>
    </xf>
    <xf numFmtId="0" fontId="31" fillId="0" borderId="0" xfId="0" applyFont="1" applyAlignment="1"/>
    <xf numFmtId="43" fontId="30" fillId="8" borderId="7" xfId="1" applyFont="1" applyFill="1" applyBorder="1" applyAlignment="1">
      <alignment horizontal="right"/>
    </xf>
    <xf numFmtId="43" fontId="18" fillId="7" borderId="7" xfId="0" applyNumberFormat="1" applyFont="1" applyFill="1" applyBorder="1" applyAlignment="1">
      <alignment horizontal="left" wrapText="1" indent="1"/>
    </xf>
    <xf numFmtId="43" fontId="30" fillId="8" borderId="7" xfId="1" applyFont="1" applyFill="1" applyBorder="1" applyAlignment="1">
      <alignment horizontal="left" wrapText="1" indent="1"/>
    </xf>
    <xf numFmtId="43" fontId="30" fillId="8" borderId="7" xfId="0" applyNumberFormat="1" applyFont="1" applyFill="1" applyBorder="1" applyAlignment="1">
      <alignment horizontal="left" wrapText="1" indent="1"/>
    </xf>
    <xf numFmtId="0" fontId="32" fillId="8" borderId="7" xfId="0" applyFont="1" applyFill="1" applyBorder="1" applyAlignment="1">
      <alignment horizontal="left" wrapText="1" indent="1"/>
    </xf>
    <xf numFmtId="0" fontId="33" fillId="8" borderId="7" xfId="0" applyFont="1" applyFill="1" applyBorder="1" applyAlignment="1">
      <alignment horizontal="left" wrapText="1" indent="1"/>
    </xf>
    <xf numFmtId="4" fontId="33" fillId="7" borderId="7" xfId="0" applyNumberFormat="1" applyFont="1" applyFill="1" applyBorder="1" applyAlignment="1">
      <alignment horizontal="right" wrapText="1" indent="1"/>
    </xf>
    <xf numFmtId="4" fontId="33" fillId="6" borderId="7" xfId="0" applyNumberFormat="1" applyFont="1" applyFill="1" applyBorder="1" applyAlignment="1">
      <alignment horizontal="right" wrapText="1" indent="1"/>
    </xf>
    <xf numFmtId="0" fontId="32" fillId="8" borderId="7" xfId="0" applyFont="1" applyFill="1" applyBorder="1" applyAlignment="1">
      <alignment horizontal="left"/>
    </xf>
    <xf numFmtId="0" fontId="33" fillId="7" borderId="7" xfId="0" applyFont="1" applyFill="1" applyBorder="1" applyAlignment="1">
      <alignment horizontal="right" wrapText="1" indent="1"/>
    </xf>
    <xf numFmtId="43" fontId="18" fillId="10" borderId="7" xfId="1" applyFont="1" applyFill="1" applyBorder="1" applyAlignment="1">
      <alignment horizontal="right" wrapText="1" indent="1"/>
    </xf>
    <xf numFmtId="4" fontId="34" fillId="8" borderId="7" xfId="0" applyNumberFormat="1" applyFont="1" applyFill="1" applyBorder="1" applyAlignment="1">
      <alignment horizontal="right" wrapText="1" indent="1"/>
    </xf>
    <xf numFmtId="0" fontId="34" fillId="8" borderId="7" xfId="0" applyFont="1" applyFill="1" applyBorder="1" applyAlignment="1">
      <alignment horizontal="left" wrapText="1" indent="1"/>
    </xf>
    <xf numFmtId="0" fontId="18" fillId="8" borderId="7" xfId="0" applyFont="1" applyFill="1" applyBorder="1" applyAlignment="1">
      <alignment horizontal="right" wrapText="1" indent="1"/>
    </xf>
    <xf numFmtId="0" fontId="34" fillId="8" borderId="7" xfId="0" applyFont="1" applyFill="1" applyBorder="1" applyAlignment="1">
      <alignment horizontal="right" wrapText="1" indent="1"/>
    </xf>
    <xf numFmtId="0" fontId="35" fillId="0" borderId="0" xfId="0" applyFont="1"/>
    <xf numFmtId="43" fontId="18" fillId="12" borderId="7" xfId="1" applyFont="1" applyFill="1" applyBorder="1" applyAlignment="1">
      <alignment horizontal="right" wrapText="1" indent="1"/>
    </xf>
    <xf numFmtId="43" fontId="19" fillId="8" borderId="7" xfId="1" applyFont="1" applyFill="1" applyBorder="1" applyAlignment="1">
      <alignment horizontal="left" wrapText="1" indent="1"/>
    </xf>
    <xf numFmtId="43" fontId="19" fillId="12" borderId="7" xfId="1" applyFont="1" applyFill="1" applyBorder="1" applyAlignment="1">
      <alignment horizontal="right" wrapText="1" indent="1"/>
    </xf>
    <xf numFmtId="43" fontId="19" fillId="8" borderId="7" xfId="1" applyFont="1" applyFill="1" applyBorder="1" applyAlignment="1">
      <alignment horizontal="right" wrapText="1" indent="1"/>
    </xf>
    <xf numFmtId="43" fontId="6" fillId="4" borderId="1" xfId="1" quotePrefix="1" applyFont="1" applyFill="1" applyBorder="1" applyAlignment="1">
      <alignment horizontal="right"/>
    </xf>
    <xf numFmtId="43" fontId="6" fillId="0" borderId="3" xfId="1" applyFont="1" applyFill="1" applyBorder="1" applyAlignment="1" applyProtection="1">
      <alignment horizontal="right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2" fillId="0" borderId="0" xfId="0" applyFont="1" applyAlignment="1">
      <alignment wrapText="1"/>
    </xf>
    <xf numFmtId="0" fontId="10" fillId="0" borderId="1" xfId="0" quotePrefix="1" applyNumberFormat="1" applyFont="1" applyFill="1" applyBorder="1" applyAlignment="1" applyProtection="1">
      <alignment horizontal="left" vertical="center" wrapText="1"/>
    </xf>
    <xf numFmtId="0" fontId="9" fillId="0" borderId="2" xfId="0" applyNumberFormat="1" applyFont="1" applyFill="1" applyBorder="1" applyAlignment="1" applyProtection="1">
      <alignment vertical="center" wrapText="1"/>
    </xf>
    <xf numFmtId="0" fontId="6" fillId="4" borderId="1" xfId="0" applyNumberFormat="1" applyFont="1" applyFill="1" applyBorder="1" applyAlignment="1" applyProtection="1">
      <alignment horizontal="left" vertical="center" wrapText="1"/>
    </xf>
    <xf numFmtId="0" fontId="6" fillId="4" borderId="2" xfId="0" applyNumberFormat="1" applyFont="1" applyFill="1" applyBorder="1" applyAlignment="1" applyProtection="1">
      <alignment horizontal="left" vertical="center" wrapText="1"/>
    </xf>
    <xf numFmtId="0" fontId="6" fillId="4" borderId="4" xfId="0" applyNumberFormat="1" applyFont="1" applyFill="1" applyBorder="1" applyAlignment="1" applyProtection="1">
      <alignment horizontal="left" vertical="center" wrapText="1"/>
    </xf>
    <xf numFmtId="0" fontId="6" fillId="3" borderId="1" xfId="0" applyNumberFormat="1" applyFont="1" applyFill="1" applyBorder="1" applyAlignment="1" applyProtection="1">
      <alignment horizontal="left" vertical="center" wrapText="1"/>
    </xf>
    <xf numFmtId="0" fontId="6" fillId="3" borderId="2" xfId="0" applyNumberFormat="1" applyFont="1" applyFill="1" applyBorder="1" applyAlignment="1" applyProtection="1">
      <alignment horizontal="left" vertical="center" wrapText="1"/>
    </xf>
    <xf numFmtId="0" fontId="6" fillId="3" borderId="4" xfId="0" applyNumberFormat="1" applyFont="1" applyFill="1" applyBorder="1" applyAlignment="1" applyProtection="1">
      <alignment horizontal="left" vertical="center" wrapText="1"/>
    </xf>
    <xf numFmtId="0" fontId="10" fillId="0" borderId="1" xfId="0" applyNumberFormat="1" applyFont="1" applyFill="1" applyBorder="1" applyAlignment="1" applyProtection="1">
      <alignment horizontal="left" vertical="center" wrapText="1"/>
    </xf>
    <xf numFmtId="0" fontId="10" fillId="0" borderId="2" xfId="0" applyNumberFormat="1" applyFont="1" applyFill="1" applyBorder="1" applyAlignment="1" applyProtection="1">
      <alignment horizontal="left" vertical="center" wrapText="1"/>
    </xf>
    <xf numFmtId="0" fontId="10" fillId="0" borderId="4" xfId="0" applyNumberFormat="1" applyFont="1" applyFill="1" applyBorder="1" applyAlignment="1" applyProtection="1">
      <alignment horizontal="left" vertical="center" wrapText="1"/>
    </xf>
    <xf numFmtId="0" fontId="10" fillId="3" borderId="1" xfId="0" quotePrefix="1" applyNumberFormat="1" applyFont="1" applyFill="1" applyBorder="1" applyAlignment="1" applyProtection="1">
      <alignment horizontal="left" vertical="center" wrapText="1"/>
    </xf>
    <xf numFmtId="0" fontId="9" fillId="3" borderId="2" xfId="0" applyNumberFormat="1" applyFont="1" applyFill="1" applyBorder="1" applyAlignment="1" applyProtection="1">
      <alignment vertical="center" wrapText="1"/>
    </xf>
    <xf numFmtId="0" fontId="10" fillId="0" borderId="1" xfId="0" quotePrefix="1" applyFont="1" applyBorder="1" applyAlignment="1">
      <alignment horizontal="left" vertical="center"/>
    </xf>
    <xf numFmtId="0" fontId="9" fillId="0" borderId="2" xfId="0" applyNumberFormat="1" applyFont="1" applyFill="1" applyBorder="1" applyAlignment="1" applyProtection="1">
      <alignment vertical="center"/>
    </xf>
    <xf numFmtId="0" fontId="11" fillId="0" borderId="0" xfId="0" applyNumberFormat="1" applyFont="1" applyFill="1" applyBorder="1" applyAlignment="1" applyProtection="1">
      <alignment vertical="center" wrapText="1"/>
    </xf>
    <xf numFmtId="0" fontId="10" fillId="3" borderId="1" xfId="0" applyNumberFormat="1" applyFont="1" applyFill="1" applyBorder="1" applyAlignment="1" applyProtection="1">
      <alignment horizontal="left" vertical="center" wrapText="1"/>
    </xf>
    <xf numFmtId="0" fontId="9" fillId="3" borderId="2" xfId="0" applyNumberFormat="1" applyFont="1" applyFill="1" applyBorder="1" applyAlignment="1" applyProtection="1">
      <alignment vertical="center"/>
    </xf>
    <xf numFmtId="0" fontId="10" fillId="0" borderId="1" xfId="0" quotePrefix="1" applyFont="1" applyFill="1" applyBorder="1" applyAlignment="1">
      <alignment horizontal="left" vertical="center"/>
    </xf>
    <xf numFmtId="0" fontId="6" fillId="0" borderId="0" xfId="0" applyNumberFormat="1" applyFont="1" applyFill="1" applyBorder="1" applyAlignment="1" applyProtection="1">
      <alignment horizontal="center" vertical="center" wrapText="1"/>
    </xf>
    <xf numFmtId="0" fontId="22" fillId="0" borderId="0" xfId="0" applyNumberFormat="1" applyFont="1" applyFill="1" applyBorder="1" applyAlignment="1" applyProtection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6"/>
  <sheetViews>
    <sheetView tabSelected="1" topLeftCell="A4" workbookViewId="0">
      <selection activeCell="I31" sqref="I31"/>
    </sheetView>
  </sheetViews>
  <sheetFormatPr defaultRowHeight="15" x14ac:dyDescent="0.25"/>
  <cols>
    <col min="5" max="5" width="23.42578125" customWidth="1"/>
    <col min="6" max="6" width="19.140625" customWidth="1"/>
    <col min="7" max="7" width="17.85546875" customWidth="1"/>
    <col min="8" max="8" width="18.5703125" customWidth="1"/>
    <col min="9" max="9" width="17.85546875" customWidth="1"/>
  </cols>
  <sheetData>
    <row r="1" spans="1:9" ht="42" customHeight="1" x14ac:dyDescent="0.25">
      <c r="A1" s="120" t="s">
        <v>17</v>
      </c>
      <c r="B1" s="120"/>
      <c r="C1" s="120"/>
      <c r="D1" s="120"/>
      <c r="E1" s="120"/>
      <c r="F1" s="120"/>
      <c r="G1" s="120"/>
      <c r="H1" s="120"/>
      <c r="I1" s="120"/>
    </row>
    <row r="2" spans="1:9" ht="18" customHeight="1" x14ac:dyDescent="0.25">
      <c r="A2" s="5"/>
      <c r="B2" s="5"/>
      <c r="C2" s="5"/>
      <c r="D2" s="5"/>
      <c r="E2" s="5"/>
      <c r="F2" s="5"/>
      <c r="G2" s="5"/>
      <c r="H2" s="5"/>
      <c r="I2" s="5"/>
    </row>
    <row r="3" spans="1:9" ht="15.75" x14ac:dyDescent="0.25">
      <c r="A3" s="120" t="s">
        <v>12</v>
      </c>
      <c r="B3" s="120"/>
      <c r="C3" s="120"/>
      <c r="D3" s="120"/>
      <c r="E3" s="120"/>
      <c r="F3" s="120"/>
      <c r="G3" s="120"/>
      <c r="H3" s="137"/>
      <c r="I3" s="137"/>
    </row>
    <row r="4" spans="1:9" ht="18" x14ac:dyDescent="0.25">
      <c r="A4" s="5"/>
      <c r="B4" s="5"/>
      <c r="C4" s="5"/>
      <c r="D4" s="5"/>
      <c r="E4" s="5"/>
      <c r="F4" s="5"/>
      <c r="G4" s="5"/>
      <c r="H4" s="6"/>
      <c r="I4" s="6"/>
    </row>
    <row r="5" spans="1:9" ht="18" customHeight="1" x14ac:dyDescent="0.25">
      <c r="A5" s="120" t="s">
        <v>13</v>
      </c>
      <c r="B5" s="121"/>
      <c r="C5" s="121"/>
      <c r="D5" s="121"/>
      <c r="E5" s="121"/>
      <c r="F5" s="121"/>
      <c r="G5" s="121"/>
      <c r="H5" s="121"/>
      <c r="I5" s="121"/>
    </row>
    <row r="6" spans="1:9" ht="18" x14ac:dyDescent="0.25">
      <c r="A6" s="1"/>
      <c r="B6" s="2"/>
      <c r="C6" s="2"/>
      <c r="D6" s="2"/>
      <c r="E6" s="7"/>
      <c r="F6" s="8"/>
      <c r="G6" s="8"/>
      <c r="H6" s="8"/>
      <c r="I6" s="27"/>
    </row>
    <row r="7" spans="1:9" x14ac:dyDescent="0.25">
      <c r="A7" s="17"/>
      <c r="B7" s="18"/>
      <c r="C7" s="18"/>
      <c r="D7" s="19"/>
      <c r="E7" s="20"/>
      <c r="F7" s="4" t="s">
        <v>19</v>
      </c>
      <c r="G7" s="4" t="s">
        <v>113</v>
      </c>
      <c r="H7" s="4" t="s">
        <v>114</v>
      </c>
      <c r="I7" s="4" t="s">
        <v>115</v>
      </c>
    </row>
    <row r="8" spans="1:9" x14ac:dyDescent="0.25">
      <c r="A8" s="138" t="s">
        <v>0</v>
      </c>
      <c r="B8" s="134"/>
      <c r="C8" s="134"/>
      <c r="D8" s="134"/>
      <c r="E8" s="139"/>
      <c r="F8" s="34">
        <f t="shared" ref="F8:I8" si="0">F9+F10</f>
        <v>3241092.77</v>
      </c>
      <c r="G8" s="34">
        <f t="shared" si="0"/>
        <v>3319484</v>
      </c>
      <c r="H8" s="34">
        <f t="shared" si="0"/>
        <v>3313984</v>
      </c>
      <c r="I8" s="34">
        <f t="shared" si="0"/>
        <v>3314984</v>
      </c>
    </row>
    <row r="9" spans="1:9" x14ac:dyDescent="0.25">
      <c r="A9" s="130" t="s">
        <v>1</v>
      </c>
      <c r="B9" s="123"/>
      <c r="C9" s="123"/>
      <c r="D9" s="123"/>
      <c r="E9" s="136"/>
      <c r="F9" s="32">
        <v>3240052.77</v>
      </c>
      <c r="G9" s="32">
        <v>3318444</v>
      </c>
      <c r="H9" s="32">
        <v>3312944</v>
      </c>
      <c r="I9" s="32">
        <v>3313944</v>
      </c>
    </row>
    <row r="10" spans="1:9" x14ac:dyDescent="0.25">
      <c r="A10" s="140" t="s">
        <v>2</v>
      </c>
      <c r="B10" s="136"/>
      <c r="C10" s="136"/>
      <c r="D10" s="136"/>
      <c r="E10" s="136"/>
      <c r="F10" s="32">
        <v>1040</v>
      </c>
      <c r="G10" s="32">
        <v>1040</v>
      </c>
      <c r="H10" s="32">
        <v>1040</v>
      </c>
      <c r="I10" s="32">
        <v>1040</v>
      </c>
    </row>
    <row r="11" spans="1:9" x14ac:dyDescent="0.25">
      <c r="A11" s="28" t="s">
        <v>3</v>
      </c>
      <c r="B11" s="29"/>
      <c r="C11" s="29"/>
      <c r="D11" s="29"/>
      <c r="E11" s="29"/>
      <c r="F11" s="34">
        <f t="shared" ref="F11:I11" si="1">F12+F13</f>
        <v>3241092.77</v>
      </c>
      <c r="G11" s="34">
        <f t="shared" si="1"/>
        <v>3329484</v>
      </c>
      <c r="H11" s="34">
        <f t="shared" si="1"/>
        <v>3324984</v>
      </c>
      <c r="I11" s="34">
        <f t="shared" si="1"/>
        <v>3324984</v>
      </c>
    </row>
    <row r="12" spans="1:9" x14ac:dyDescent="0.25">
      <c r="A12" s="122" t="s">
        <v>4</v>
      </c>
      <c r="B12" s="123"/>
      <c r="C12" s="123"/>
      <c r="D12" s="123"/>
      <c r="E12" s="123"/>
      <c r="F12" s="32">
        <v>3170995.77</v>
      </c>
      <c r="G12" s="32">
        <v>3266087</v>
      </c>
      <c r="H12" s="32">
        <v>3266587</v>
      </c>
      <c r="I12" s="119">
        <v>3266587</v>
      </c>
    </row>
    <row r="13" spans="1:9" x14ac:dyDescent="0.25">
      <c r="A13" s="135" t="s">
        <v>5</v>
      </c>
      <c r="B13" s="136"/>
      <c r="C13" s="136"/>
      <c r="D13" s="136"/>
      <c r="E13" s="136"/>
      <c r="F13" s="33">
        <v>70097</v>
      </c>
      <c r="G13" s="33">
        <v>63397</v>
      </c>
      <c r="H13" s="33">
        <v>58397</v>
      </c>
      <c r="I13" s="119">
        <v>58397</v>
      </c>
    </row>
    <row r="14" spans="1:9" x14ac:dyDescent="0.25">
      <c r="A14" s="133" t="s">
        <v>6</v>
      </c>
      <c r="B14" s="134"/>
      <c r="C14" s="134"/>
      <c r="D14" s="134"/>
      <c r="E14" s="134"/>
      <c r="F14" s="34">
        <f t="shared" ref="F14:I14" si="2">F8-F11</f>
        <v>0</v>
      </c>
      <c r="G14" s="34">
        <f t="shared" si="2"/>
        <v>-10000</v>
      </c>
      <c r="H14" s="34">
        <f t="shared" si="2"/>
        <v>-11000</v>
      </c>
      <c r="I14" s="34">
        <f t="shared" si="2"/>
        <v>-10000</v>
      </c>
    </row>
    <row r="15" spans="1:9" ht="18" x14ac:dyDescent="0.25">
      <c r="A15" s="5"/>
      <c r="B15" s="9"/>
      <c r="C15" s="9"/>
      <c r="D15" s="9"/>
      <c r="E15" s="9"/>
      <c r="F15" s="9"/>
      <c r="G15" s="3"/>
      <c r="H15" s="3"/>
      <c r="I15" s="3"/>
    </row>
    <row r="16" spans="1:9" ht="18" customHeight="1" x14ac:dyDescent="0.25">
      <c r="A16" s="120" t="s">
        <v>14</v>
      </c>
      <c r="B16" s="121"/>
      <c r="C16" s="121"/>
      <c r="D16" s="121"/>
      <c r="E16" s="121"/>
      <c r="F16" s="121"/>
      <c r="G16" s="121"/>
      <c r="H16" s="121"/>
      <c r="I16" s="121"/>
    </row>
    <row r="17" spans="1:9" ht="18" x14ac:dyDescent="0.25">
      <c r="A17" s="16"/>
      <c r="B17" s="14"/>
      <c r="C17" s="14"/>
      <c r="D17" s="14"/>
      <c r="E17" s="14"/>
      <c r="F17" s="14"/>
      <c r="G17" s="15"/>
      <c r="H17" s="15"/>
      <c r="I17" s="15"/>
    </row>
    <row r="18" spans="1:9" ht="25.5" x14ac:dyDescent="0.25">
      <c r="A18" s="17"/>
      <c r="B18" s="18"/>
      <c r="C18" s="18"/>
      <c r="D18" s="19"/>
      <c r="E18" s="20"/>
      <c r="F18" s="4" t="s">
        <v>19</v>
      </c>
      <c r="G18" s="4" t="s">
        <v>124</v>
      </c>
      <c r="H18" s="4" t="s">
        <v>125</v>
      </c>
      <c r="I18" s="4" t="s">
        <v>126</v>
      </c>
    </row>
    <row r="19" spans="1:9" ht="15.75" customHeight="1" x14ac:dyDescent="0.25">
      <c r="A19" s="130" t="s">
        <v>8</v>
      </c>
      <c r="B19" s="131"/>
      <c r="C19" s="131"/>
      <c r="D19" s="131"/>
      <c r="E19" s="132"/>
      <c r="F19" s="22"/>
      <c r="G19" s="22"/>
      <c r="H19" s="22"/>
      <c r="I19" s="22"/>
    </row>
    <row r="20" spans="1:9" x14ac:dyDescent="0.25">
      <c r="A20" s="130" t="s">
        <v>9</v>
      </c>
      <c r="B20" s="123"/>
      <c r="C20" s="123"/>
      <c r="D20" s="123"/>
      <c r="E20" s="123"/>
      <c r="F20" s="22"/>
      <c r="G20" s="22"/>
      <c r="H20" s="22"/>
      <c r="I20" s="22"/>
    </row>
    <row r="21" spans="1:9" x14ac:dyDescent="0.25">
      <c r="A21" s="133" t="s">
        <v>10</v>
      </c>
      <c r="B21" s="134"/>
      <c r="C21" s="134"/>
      <c r="D21" s="134"/>
      <c r="E21" s="134"/>
      <c r="F21" s="21">
        <v>0</v>
      </c>
      <c r="G21" s="21">
        <v>0</v>
      </c>
      <c r="H21" s="21">
        <v>0</v>
      </c>
      <c r="I21" s="21">
        <v>0</v>
      </c>
    </row>
    <row r="22" spans="1:9" ht="18" x14ac:dyDescent="0.25">
      <c r="A22" s="13"/>
      <c r="B22" s="14"/>
      <c r="C22" s="14"/>
      <c r="D22" s="14"/>
      <c r="E22" s="14"/>
      <c r="F22" s="14"/>
      <c r="G22" s="15"/>
      <c r="H22" s="15"/>
      <c r="I22" s="15"/>
    </row>
    <row r="23" spans="1:9" ht="18" customHeight="1" x14ac:dyDescent="0.25">
      <c r="A23" s="120" t="s">
        <v>16</v>
      </c>
      <c r="B23" s="121"/>
      <c r="C23" s="121"/>
      <c r="D23" s="121"/>
      <c r="E23" s="121"/>
      <c r="F23" s="121"/>
      <c r="G23" s="121"/>
      <c r="H23" s="121"/>
      <c r="I23" s="121"/>
    </row>
    <row r="24" spans="1:9" ht="18" x14ac:dyDescent="0.25">
      <c r="A24" s="13"/>
      <c r="B24" s="14"/>
      <c r="C24" s="14"/>
      <c r="D24" s="14"/>
      <c r="E24" s="14"/>
      <c r="F24" s="14"/>
      <c r="G24" s="15"/>
      <c r="H24" s="15"/>
      <c r="I24" s="15"/>
    </row>
    <row r="25" spans="1:9" ht="25.5" x14ac:dyDescent="0.25">
      <c r="A25" s="17"/>
      <c r="B25" s="18"/>
      <c r="C25" s="18"/>
      <c r="D25" s="19"/>
      <c r="E25" s="20"/>
      <c r="F25" s="4" t="s">
        <v>19</v>
      </c>
      <c r="G25" s="4" t="s">
        <v>124</v>
      </c>
      <c r="H25" s="4" t="s">
        <v>125</v>
      </c>
      <c r="I25" s="4" t="s">
        <v>126</v>
      </c>
    </row>
    <row r="26" spans="1:9" x14ac:dyDescent="0.25">
      <c r="A26" s="124" t="s">
        <v>15</v>
      </c>
      <c r="B26" s="125"/>
      <c r="C26" s="125"/>
      <c r="D26" s="125"/>
      <c r="E26" s="126"/>
      <c r="F26" s="118">
        <v>9732.92</v>
      </c>
      <c r="G26" s="24"/>
      <c r="H26" s="24"/>
      <c r="I26" s="25"/>
    </row>
    <row r="27" spans="1:9" ht="30" customHeight="1" x14ac:dyDescent="0.25">
      <c r="A27" s="127" t="s">
        <v>7</v>
      </c>
      <c r="B27" s="128"/>
      <c r="C27" s="128"/>
      <c r="D27" s="128"/>
      <c r="E27" s="129"/>
      <c r="F27" s="26"/>
      <c r="G27" s="26"/>
      <c r="H27" s="26"/>
      <c r="I27" s="23"/>
    </row>
    <row r="30" spans="1:9" x14ac:dyDescent="0.25">
      <c r="A30" s="122" t="s">
        <v>11</v>
      </c>
      <c r="B30" s="123"/>
      <c r="C30" s="123"/>
      <c r="D30" s="123"/>
      <c r="E30" s="123"/>
      <c r="F30" s="22">
        <f>F14</f>
        <v>0</v>
      </c>
      <c r="G30" s="22">
        <v>10000</v>
      </c>
      <c r="H30" s="22">
        <v>11000</v>
      </c>
      <c r="I30" s="22">
        <v>10000</v>
      </c>
    </row>
    <row r="31" spans="1:9" ht="11.25" customHeight="1" x14ac:dyDescent="0.25">
      <c r="A31" s="10"/>
      <c r="B31" s="11"/>
      <c r="C31" s="11"/>
      <c r="D31" s="11"/>
      <c r="E31" s="11"/>
      <c r="F31" s="12"/>
      <c r="G31" s="12"/>
      <c r="H31" s="12"/>
      <c r="I31" s="12"/>
    </row>
    <row r="32" spans="1:9" ht="29.25" customHeight="1" x14ac:dyDescent="0.25"/>
    <row r="33" ht="8.25" customHeight="1" x14ac:dyDescent="0.25"/>
    <row r="34" ht="15" customHeight="1" x14ac:dyDescent="0.25"/>
    <row r="35" ht="8.25" customHeight="1" x14ac:dyDescent="0.25"/>
    <row r="36" ht="29.25" customHeight="1" x14ac:dyDescent="0.25"/>
  </sheetData>
  <mergeCells count="17">
    <mergeCell ref="A1:I1"/>
    <mergeCell ref="A3:I3"/>
    <mergeCell ref="A8:E8"/>
    <mergeCell ref="A9:E9"/>
    <mergeCell ref="A10:E10"/>
    <mergeCell ref="A13:E13"/>
    <mergeCell ref="A14:E14"/>
    <mergeCell ref="A12:E12"/>
    <mergeCell ref="A5:I5"/>
    <mergeCell ref="A16:I16"/>
    <mergeCell ref="A23:I23"/>
    <mergeCell ref="A30:E30"/>
    <mergeCell ref="A26:E26"/>
    <mergeCell ref="A27:E27"/>
    <mergeCell ref="A19:E19"/>
    <mergeCell ref="A20:E20"/>
    <mergeCell ref="A21:E21"/>
  </mergeCells>
  <pageMargins left="0.7" right="0.7" top="0.75" bottom="0.75" header="0.3" footer="0.3"/>
  <pageSetup paperSize="9" scale="5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"/>
  <sheetViews>
    <sheetView topLeftCell="A19" workbookViewId="0">
      <selection activeCell="E46" sqref="E46"/>
    </sheetView>
  </sheetViews>
  <sheetFormatPr defaultRowHeight="15" x14ac:dyDescent="0.25"/>
  <cols>
    <col min="1" max="1" width="49.85546875" customWidth="1"/>
    <col min="2" max="5" width="17.5703125" customWidth="1"/>
  </cols>
  <sheetData>
    <row r="1" spans="1:8" ht="42" customHeight="1" x14ac:dyDescent="0.25">
      <c r="A1" s="120" t="s">
        <v>116</v>
      </c>
      <c r="B1" s="120"/>
      <c r="C1" s="120"/>
      <c r="D1" s="120"/>
      <c r="E1" s="120"/>
      <c r="F1" s="120"/>
      <c r="G1" s="120"/>
      <c r="H1" s="120"/>
    </row>
    <row r="2" spans="1:8" ht="31.5" customHeight="1" x14ac:dyDescent="0.25">
      <c r="A2" s="30"/>
      <c r="B2" s="30"/>
      <c r="C2" s="54" t="s">
        <v>62</v>
      </c>
      <c r="D2" s="30"/>
      <c r="E2" s="30"/>
      <c r="F2" s="30"/>
      <c r="G2" s="30"/>
      <c r="H2" s="30"/>
    </row>
    <row r="3" spans="1:8" ht="31.5" customHeight="1" thickBot="1" x14ac:dyDescent="0.3">
      <c r="A3" s="141" t="s">
        <v>63</v>
      </c>
      <c r="B3" s="141"/>
      <c r="C3" s="141"/>
      <c r="D3" s="141"/>
      <c r="E3" s="141"/>
      <c r="F3" s="141"/>
      <c r="G3" s="141"/>
      <c r="H3" s="141"/>
    </row>
    <row r="4" spans="1:8" ht="36" customHeight="1" thickBot="1" x14ac:dyDescent="0.3">
      <c r="A4" s="35" t="s">
        <v>18</v>
      </c>
      <c r="B4" s="35" t="s">
        <v>19</v>
      </c>
      <c r="C4" s="35" t="s">
        <v>113</v>
      </c>
      <c r="D4" s="35" t="s">
        <v>20</v>
      </c>
      <c r="E4" s="35" t="s">
        <v>115</v>
      </c>
    </row>
    <row r="5" spans="1:8" ht="27.75" customHeight="1" x14ac:dyDescent="0.25">
      <c r="A5" s="36" t="s">
        <v>21</v>
      </c>
      <c r="B5" s="36"/>
      <c r="C5" s="36"/>
      <c r="D5" s="36"/>
      <c r="E5" s="37"/>
    </row>
    <row r="6" spans="1:8" ht="28.5" customHeight="1" x14ac:dyDescent="0.25">
      <c r="A6" s="38" t="s">
        <v>22</v>
      </c>
      <c r="B6" s="39">
        <f>B7+B10+B12+B15</f>
        <v>3240052.77</v>
      </c>
      <c r="C6" s="39">
        <f>C7+C10+C12+C15</f>
        <v>3318444</v>
      </c>
      <c r="D6" s="39">
        <f t="shared" ref="D6:E6" si="0">D7+D10+D12+D15</f>
        <v>3312944</v>
      </c>
      <c r="E6" s="39">
        <f t="shared" si="0"/>
        <v>3313944</v>
      </c>
    </row>
    <row r="7" spans="1:8" ht="28.5" customHeight="1" x14ac:dyDescent="0.25">
      <c r="A7" s="41" t="s">
        <v>23</v>
      </c>
      <c r="B7" s="42">
        <f>B8</f>
        <v>1916887</v>
      </c>
      <c r="C7" s="42">
        <f>C8</f>
        <v>2003737</v>
      </c>
      <c r="D7" s="42">
        <f>D8</f>
        <v>2003737</v>
      </c>
      <c r="E7" s="43">
        <f>E8</f>
        <v>2003737</v>
      </c>
    </row>
    <row r="8" spans="1:8" ht="28.5" customHeight="1" x14ac:dyDescent="0.25">
      <c r="A8" s="44" t="s">
        <v>24</v>
      </c>
      <c r="B8" s="45">
        <v>1916887</v>
      </c>
      <c r="C8" s="45">
        <v>2003737</v>
      </c>
      <c r="D8" s="45">
        <v>2003737</v>
      </c>
      <c r="E8" s="46">
        <v>2003737</v>
      </c>
    </row>
    <row r="9" spans="1:8" ht="28.5" customHeight="1" x14ac:dyDescent="0.25">
      <c r="A9" s="44" t="s">
        <v>25</v>
      </c>
      <c r="B9" s="45">
        <v>0</v>
      </c>
      <c r="C9" s="47">
        <v>0</v>
      </c>
      <c r="D9" s="44"/>
      <c r="E9" s="46"/>
    </row>
    <row r="10" spans="1:8" ht="28.5" customHeight="1" x14ac:dyDescent="0.25">
      <c r="A10" s="41" t="s">
        <v>26</v>
      </c>
      <c r="B10" s="42">
        <f>B11</f>
        <v>978260</v>
      </c>
      <c r="C10" s="42">
        <f>C11</f>
        <v>978260</v>
      </c>
      <c r="D10" s="42">
        <f>D11</f>
        <v>978260</v>
      </c>
      <c r="E10" s="43">
        <f>E11</f>
        <v>978260</v>
      </c>
    </row>
    <row r="11" spans="1:8" ht="28.5" customHeight="1" x14ac:dyDescent="0.25">
      <c r="A11" s="44" t="s">
        <v>27</v>
      </c>
      <c r="B11" s="45">
        <v>978260</v>
      </c>
      <c r="C11" s="45">
        <v>978260</v>
      </c>
      <c r="D11" s="45">
        <v>978260</v>
      </c>
      <c r="E11" s="46">
        <v>978260</v>
      </c>
    </row>
    <row r="12" spans="1:8" ht="39" customHeight="1" x14ac:dyDescent="0.25">
      <c r="A12" s="41" t="s">
        <v>28</v>
      </c>
      <c r="B12" s="42">
        <f>B13+B14</f>
        <v>110820</v>
      </c>
      <c r="C12" s="42">
        <f>C13+C14</f>
        <v>95060</v>
      </c>
      <c r="D12" s="42">
        <v>89560</v>
      </c>
      <c r="E12" s="43">
        <v>90560</v>
      </c>
    </row>
    <row r="13" spans="1:8" ht="28.5" customHeight="1" x14ac:dyDescent="0.25">
      <c r="A13" s="44" t="s">
        <v>29</v>
      </c>
      <c r="B13" s="45">
        <v>98170</v>
      </c>
      <c r="C13" s="45">
        <v>82410</v>
      </c>
      <c r="D13" s="45"/>
      <c r="E13" s="46"/>
    </row>
    <row r="14" spans="1:8" ht="36.75" customHeight="1" x14ac:dyDescent="0.25">
      <c r="A14" s="44" t="s">
        <v>30</v>
      </c>
      <c r="B14" s="47">
        <v>12650</v>
      </c>
      <c r="C14" s="45">
        <v>12650</v>
      </c>
      <c r="D14" s="45"/>
      <c r="E14" s="46"/>
    </row>
    <row r="15" spans="1:8" ht="28.5" customHeight="1" x14ac:dyDescent="0.25">
      <c r="A15" s="41" t="s">
        <v>31</v>
      </c>
      <c r="B15" s="42">
        <f>B16</f>
        <v>234085.77</v>
      </c>
      <c r="C15" s="42">
        <f>C16</f>
        <v>241387</v>
      </c>
      <c r="D15" s="42">
        <v>241387</v>
      </c>
      <c r="E15" s="43">
        <v>241387</v>
      </c>
    </row>
    <row r="16" spans="1:8" ht="28.5" customHeight="1" x14ac:dyDescent="0.25">
      <c r="A16" s="44" t="s">
        <v>32</v>
      </c>
      <c r="B16" s="45">
        <v>234085.77</v>
      </c>
      <c r="C16" s="45">
        <v>241387</v>
      </c>
      <c r="D16" s="45"/>
      <c r="E16" s="46"/>
    </row>
    <row r="17" spans="1:5" ht="28.5" customHeight="1" x14ac:dyDescent="0.25">
      <c r="A17" s="38" t="s">
        <v>33</v>
      </c>
      <c r="B17" s="79">
        <f>B18</f>
        <v>1040</v>
      </c>
      <c r="C17" s="39">
        <v>1040</v>
      </c>
      <c r="D17" s="39">
        <v>1040</v>
      </c>
      <c r="E17" s="40">
        <v>1040</v>
      </c>
    </row>
    <row r="18" spans="1:5" ht="28.5" customHeight="1" x14ac:dyDescent="0.25">
      <c r="A18" s="41" t="s">
        <v>34</v>
      </c>
      <c r="B18" s="80">
        <f>B19+B20</f>
        <v>1040</v>
      </c>
      <c r="C18" s="42">
        <v>1040</v>
      </c>
      <c r="D18" s="42">
        <v>1040</v>
      </c>
      <c r="E18" s="43">
        <v>1040</v>
      </c>
    </row>
    <row r="19" spans="1:5" ht="28.5" customHeight="1" x14ac:dyDescent="0.25">
      <c r="A19" s="44" t="s">
        <v>35</v>
      </c>
      <c r="B19" s="81">
        <v>1000</v>
      </c>
      <c r="C19" s="45">
        <v>1000</v>
      </c>
      <c r="D19" s="45"/>
      <c r="E19" s="46"/>
    </row>
    <row r="20" spans="1:5" ht="28.5" customHeight="1" x14ac:dyDescent="0.25">
      <c r="A20" s="44" t="s">
        <v>36</v>
      </c>
      <c r="B20" s="81">
        <v>40</v>
      </c>
      <c r="C20" s="47">
        <v>40</v>
      </c>
      <c r="D20" s="47"/>
      <c r="E20" s="46"/>
    </row>
    <row r="21" spans="1:5" ht="28.5" customHeight="1" x14ac:dyDescent="0.25">
      <c r="A21" s="49" t="s">
        <v>37</v>
      </c>
      <c r="B21" s="50">
        <f>B6+B17</f>
        <v>3241092.77</v>
      </c>
      <c r="C21" s="50">
        <f t="shared" ref="C21:E21" si="1">C6+C17</f>
        <v>3319484</v>
      </c>
      <c r="D21" s="50">
        <f t="shared" si="1"/>
        <v>3313984</v>
      </c>
      <c r="E21" s="50">
        <f t="shared" si="1"/>
        <v>3314984</v>
      </c>
    </row>
    <row r="22" spans="1:5" ht="28.5" customHeight="1" x14ac:dyDescent="0.25">
      <c r="A22" s="38" t="s">
        <v>38</v>
      </c>
      <c r="B22" s="39">
        <f>B23+B27+B33+B35</f>
        <v>3170995.77</v>
      </c>
      <c r="C22" s="39">
        <f t="shared" ref="C22:E22" si="2">C23+C27+C33+C35</f>
        <v>3266087</v>
      </c>
      <c r="D22" s="39">
        <f t="shared" si="2"/>
        <v>3266587</v>
      </c>
      <c r="E22" s="39">
        <f t="shared" si="2"/>
        <v>3266587</v>
      </c>
    </row>
    <row r="23" spans="1:5" ht="28.5" customHeight="1" x14ac:dyDescent="0.25">
      <c r="A23" s="41" t="s">
        <v>39</v>
      </c>
      <c r="B23" s="42">
        <f>SUM(B24:B26)</f>
        <v>2828470</v>
      </c>
      <c r="C23" s="42">
        <f>SUM(C24:C26)</f>
        <v>2928870</v>
      </c>
      <c r="D23" s="42">
        <v>2928870</v>
      </c>
      <c r="E23" s="43">
        <v>2928870</v>
      </c>
    </row>
    <row r="24" spans="1:5" ht="28.5" customHeight="1" x14ac:dyDescent="0.25">
      <c r="A24" s="44" t="s">
        <v>40</v>
      </c>
      <c r="B24" s="45">
        <v>2451800</v>
      </c>
      <c r="C24" s="45">
        <v>2551800</v>
      </c>
      <c r="D24" s="45"/>
      <c r="E24" s="46"/>
    </row>
    <row r="25" spans="1:5" ht="28.5" customHeight="1" x14ac:dyDescent="0.25">
      <c r="A25" s="44" t="s">
        <v>41</v>
      </c>
      <c r="B25" s="45">
        <v>66700</v>
      </c>
      <c r="C25" s="45">
        <v>67100</v>
      </c>
      <c r="D25" s="45"/>
      <c r="E25" s="46"/>
    </row>
    <row r="26" spans="1:5" ht="28.5" customHeight="1" x14ac:dyDescent="0.25">
      <c r="A26" s="44" t="s">
        <v>42</v>
      </c>
      <c r="B26" s="45">
        <v>309970</v>
      </c>
      <c r="C26" s="45">
        <v>309970</v>
      </c>
      <c r="D26" s="45"/>
      <c r="E26" s="46"/>
    </row>
    <row r="27" spans="1:5" ht="28.5" customHeight="1" x14ac:dyDescent="0.25">
      <c r="A27" s="41" t="s">
        <v>43</v>
      </c>
      <c r="B27" s="42">
        <f>SUM(B28:B32)</f>
        <v>339630.77</v>
      </c>
      <c r="C27" s="42">
        <f>SUM(C28:C32)</f>
        <v>334282</v>
      </c>
      <c r="D27" s="42">
        <v>334282</v>
      </c>
      <c r="E27" s="43">
        <v>334282</v>
      </c>
    </row>
    <row r="28" spans="1:5" ht="28.5" customHeight="1" x14ac:dyDescent="0.25">
      <c r="A28" s="44" t="s">
        <v>44</v>
      </c>
      <c r="B28" s="45">
        <v>52434</v>
      </c>
      <c r="C28" s="45">
        <v>57434</v>
      </c>
      <c r="D28" s="45"/>
      <c r="E28" s="46"/>
    </row>
    <row r="29" spans="1:5" ht="28.5" customHeight="1" x14ac:dyDescent="0.25">
      <c r="A29" s="44" t="s">
        <v>45</v>
      </c>
      <c r="B29" s="45">
        <v>71300</v>
      </c>
      <c r="C29" s="45">
        <v>81550</v>
      </c>
      <c r="D29" s="45"/>
      <c r="E29" s="46"/>
    </row>
    <row r="30" spans="1:5" ht="28.5" customHeight="1" x14ac:dyDescent="0.25">
      <c r="A30" s="44" t="s">
        <v>46</v>
      </c>
      <c r="B30" s="45">
        <v>187858.91</v>
      </c>
      <c r="C30" s="45">
        <v>180616</v>
      </c>
      <c r="D30" s="45"/>
      <c r="E30" s="46"/>
    </row>
    <row r="31" spans="1:5" ht="28.5" customHeight="1" x14ac:dyDescent="0.25">
      <c r="A31" s="44" t="s">
        <v>47</v>
      </c>
      <c r="B31" s="47">
        <v>14300</v>
      </c>
      <c r="C31" s="45">
        <v>1950</v>
      </c>
      <c r="D31" s="45"/>
      <c r="E31" s="46"/>
    </row>
    <row r="32" spans="1:5" ht="28.5" customHeight="1" x14ac:dyDescent="0.25">
      <c r="A32" s="44" t="s">
        <v>48</v>
      </c>
      <c r="B32" s="45">
        <v>13737.86</v>
      </c>
      <c r="C32" s="45">
        <v>12732</v>
      </c>
      <c r="D32" s="45"/>
      <c r="E32" s="46"/>
    </row>
    <row r="33" spans="1:5" ht="28.5" customHeight="1" x14ac:dyDescent="0.25">
      <c r="A33" s="41" t="s">
        <v>49</v>
      </c>
      <c r="B33" s="42">
        <f>B34</f>
        <v>1265</v>
      </c>
      <c r="C33" s="42">
        <v>1265</v>
      </c>
      <c r="D33" s="42">
        <v>1765</v>
      </c>
      <c r="E33" s="43">
        <v>1765</v>
      </c>
    </row>
    <row r="34" spans="1:5" ht="28.5" customHeight="1" x14ac:dyDescent="0.25">
      <c r="A34" s="44" t="s">
        <v>50</v>
      </c>
      <c r="B34" s="45">
        <v>1265</v>
      </c>
      <c r="C34" s="45">
        <v>1265</v>
      </c>
      <c r="D34" s="45"/>
      <c r="E34" s="46"/>
    </row>
    <row r="35" spans="1:5" ht="28.5" customHeight="1" x14ac:dyDescent="0.25">
      <c r="A35" s="41" t="s">
        <v>51</v>
      </c>
      <c r="B35" s="82">
        <f>B36</f>
        <v>1630</v>
      </c>
      <c r="C35" s="42">
        <f>C36</f>
        <v>1670</v>
      </c>
      <c r="D35" s="42">
        <v>1670</v>
      </c>
      <c r="E35" s="43">
        <v>1670</v>
      </c>
    </row>
    <row r="36" spans="1:5" ht="28.5" customHeight="1" x14ac:dyDescent="0.25">
      <c r="A36" s="44" t="s">
        <v>52</v>
      </c>
      <c r="B36" s="83">
        <v>1630</v>
      </c>
      <c r="C36" s="45">
        <v>1670</v>
      </c>
      <c r="D36" s="45"/>
      <c r="E36" s="46"/>
    </row>
    <row r="37" spans="1:5" ht="28.5" customHeight="1" x14ac:dyDescent="0.25">
      <c r="A37" s="38" t="s">
        <v>53</v>
      </c>
      <c r="B37" s="39">
        <f>B38+B40+B43</f>
        <v>70097</v>
      </c>
      <c r="C37" s="39">
        <f>C38+C40</f>
        <v>63397</v>
      </c>
      <c r="D37" s="39">
        <f>D38+D40+D43</f>
        <v>58397</v>
      </c>
      <c r="E37" s="40">
        <f>E38+E40+E43</f>
        <v>58397</v>
      </c>
    </row>
    <row r="38" spans="1:5" ht="28.5" customHeight="1" x14ac:dyDescent="0.25">
      <c r="A38" s="41" t="s">
        <v>54</v>
      </c>
      <c r="B38" s="82">
        <f>B39</f>
        <v>400</v>
      </c>
      <c r="C38" s="48">
        <v>400</v>
      </c>
      <c r="D38" s="48">
        <v>400</v>
      </c>
      <c r="E38" s="51">
        <v>400</v>
      </c>
    </row>
    <row r="39" spans="1:5" ht="28.5" customHeight="1" x14ac:dyDescent="0.25">
      <c r="A39" s="44" t="s">
        <v>55</v>
      </c>
      <c r="B39" s="83">
        <v>400</v>
      </c>
      <c r="C39" s="47">
        <v>400</v>
      </c>
      <c r="D39" s="47"/>
      <c r="E39" s="46"/>
    </row>
    <row r="40" spans="1:5" ht="28.5" customHeight="1" x14ac:dyDescent="0.25">
      <c r="A40" s="41" t="s">
        <v>56</v>
      </c>
      <c r="B40" s="42">
        <f>B41+B42</f>
        <v>34397</v>
      </c>
      <c r="C40" s="42">
        <f>C41+C42</f>
        <v>62997</v>
      </c>
      <c r="D40" s="42">
        <v>37997</v>
      </c>
      <c r="E40" s="43">
        <v>37997</v>
      </c>
    </row>
    <row r="41" spans="1:5" ht="28.5" customHeight="1" x14ac:dyDescent="0.25">
      <c r="A41" s="44" t="s">
        <v>57</v>
      </c>
      <c r="B41" s="45">
        <v>31000</v>
      </c>
      <c r="C41" s="45">
        <v>61000</v>
      </c>
      <c r="D41" s="45"/>
      <c r="E41" s="46"/>
    </row>
    <row r="42" spans="1:5" ht="28.5" customHeight="1" x14ac:dyDescent="0.25">
      <c r="A42" s="44" t="s">
        <v>58</v>
      </c>
      <c r="B42" s="45">
        <v>3397</v>
      </c>
      <c r="C42" s="45">
        <v>1997</v>
      </c>
      <c r="D42" s="45"/>
      <c r="E42" s="46"/>
    </row>
    <row r="43" spans="1:5" ht="28.5" customHeight="1" x14ac:dyDescent="0.25">
      <c r="A43" s="41" t="s">
        <v>59</v>
      </c>
      <c r="B43" s="82">
        <f>B44</f>
        <v>35300</v>
      </c>
      <c r="C43" s="42">
        <f>C44</f>
        <v>0</v>
      </c>
      <c r="D43" s="42">
        <v>20000</v>
      </c>
      <c r="E43" s="43">
        <v>20000</v>
      </c>
    </row>
    <row r="44" spans="1:5" ht="28.5" customHeight="1" x14ac:dyDescent="0.25">
      <c r="A44" s="44" t="s">
        <v>60</v>
      </c>
      <c r="B44" s="83">
        <v>35300</v>
      </c>
      <c r="C44" s="45">
        <v>0</v>
      </c>
      <c r="D44" s="45"/>
      <c r="E44" s="46"/>
    </row>
    <row r="45" spans="1:5" x14ac:dyDescent="0.25">
      <c r="A45" s="36" t="s">
        <v>61</v>
      </c>
      <c r="B45" s="52">
        <f>B22+B37</f>
        <v>3241092.77</v>
      </c>
      <c r="C45" s="52">
        <f>C22+C37</f>
        <v>3329484</v>
      </c>
      <c r="D45" s="52">
        <f>D22+D37</f>
        <v>3324984</v>
      </c>
      <c r="E45" s="52">
        <f>E22+E37</f>
        <v>3324984</v>
      </c>
    </row>
  </sheetData>
  <mergeCells count="2">
    <mergeCell ref="A1:H1"/>
    <mergeCell ref="A3:H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0"/>
  <sheetViews>
    <sheetView workbookViewId="0">
      <selection activeCell="K6" sqref="K6"/>
    </sheetView>
  </sheetViews>
  <sheetFormatPr defaultRowHeight="15" x14ac:dyDescent="0.25"/>
  <cols>
    <col min="1" max="1" width="46.140625" customWidth="1"/>
    <col min="2" max="5" width="16.85546875" customWidth="1"/>
  </cols>
  <sheetData>
    <row r="1" spans="1:8" ht="36" customHeight="1" x14ac:dyDescent="0.25">
      <c r="A1" s="142" t="s">
        <v>120</v>
      </c>
      <c r="B1" s="142"/>
      <c r="C1" s="142"/>
      <c r="D1" s="142"/>
      <c r="E1" s="142"/>
      <c r="F1" s="31"/>
      <c r="G1" s="31"/>
      <c r="H1" s="31"/>
    </row>
    <row r="2" spans="1:8" ht="36" customHeight="1" x14ac:dyDescent="0.25">
      <c r="A2" s="142" t="s">
        <v>12</v>
      </c>
      <c r="B2" s="142"/>
      <c r="C2" s="142"/>
      <c r="D2" s="142"/>
      <c r="E2" s="142"/>
      <c r="F2" s="31"/>
      <c r="G2" s="31"/>
      <c r="H2" s="31"/>
    </row>
    <row r="3" spans="1:8" ht="38.25" customHeight="1" x14ac:dyDescent="0.25">
      <c r="A3" s="141" t="s">
        <v>21</v>
      </c>
      <c r="B3" s="141"/>
      <c r="C3" s="141"/>
      <c r="D3" s="141"/>
      <c r="E3" s="141"/>
      <c r="F3" s="31"/>
      <c r="G3" s="31"/>
      <c r="H3" s="31"/>
    </row>
    <row r="4" spans="1:8" ht="24" customHeight="1" thickBot="1" x14ac:dyDescent="0.3">
      <c r="A4" s="141" t="s">
        <v>73</v>
      </c>
      <c r="B4" s="141"/>
      <c r="C4" s="141"/>
      <c r="D4" s="141"/>
      <c r="E4" s="141"/>
      <c r="F4" s="141"/>
      <c r="G4" s="141"/>
      <c r="H4" s="141"/>
    </row>
    <row r="5" spans="1:8" ht="30" customHeight="1" thickBot="1" x14ac:dyDescent="0.3">
      <c r="A5" s="35" t="s">
        <v>18</v>
      </c>
      <c r="B5" s="35" t="s">
        <v>19</v>
      </c>
      <c r="C5" s="35" t="s">
        <v>113</v>
      </c>
      <c r="D5" s="35" t="s">
        <v>114</v>
      </c>
      <c r="E5" s="35" t="s">
        <v>117</v>
      </c>
    </row>
    <row r="6" spans="1:8" ht="30" customHeight="1" x14ac:dyDescent="0.25">
      <c r="A6" s="36" t="s">
        <v>21</v>
      </c>
      <c r="B6" s="36"/>
      <c r="C6" s="36"/>
      <c r="D6" s="36"/>
      <c r="E6" s="37"/>
    </row>
    <row r="7" spans="1:8" ht="30" customHeight="1" x14ac:dyDescent="0.25">
      <c r="A7" s="38" t="s">
        <v>22</v>
      </c>
      <c r="B7" s="39">
        <f>B8+B12+B16+B21</f>
        <v>3240052.77</v>
      </c>
      <c r="C7" s="39">
        <f t="shared" ref="C7:E7" si="0">C8+C12+C16+C21</f>
        <v>3318444</v>
      </c>
      <c r="D7" s="39">
        <f t="shared" si="0"/>
        <v>3312944</v>
      </c>
      <c r="E7" s="39">
        <f t="shared" si="0"/>
        <v>3313944</v>
      </c>
    </row>
    <row r="8" spans="1:8" ht="30" customHeight="1" x14ac:dyDescent="0.25">
      <c r="A8" s="41" t="s">
        <v>23</v>
      </c>
      <c r="B8" s="42">
        <f>B9</f>
        <v>1916887</v>
      </c>
      <c r="C8" s="42">
        <f t="shared" ref="C8" si="1">C9</f>
        <v>2003737</v>
      </c>
      <c r="D8" s="42">
        <v>2003737</v>
      </c>
      <c r="E8" s="42">
        <v>2003737</v>
      </c>
    </row>
    <row r="9" spans="1:8" ht="30" customHeight="1" x14ac:dyDescent="0.25">
      <c r="A9" s="84" t="s">
        <v>24</v>
      </c>
      <c r="B9" s="85">
        <f>B10+B11</f>
        <v>1916887</v>
      </c>
      <c r="C9" s="85">
        <f>C10+C11</f>
        <v>2003737</v>
      </c>
      <c r="D9" s="85"/>
      <c r="E9" s="102"/>
    </row>
    <row r="10" spans="1:8" ht="30" customHeight="1" x14ac:dyDescent="0.25">
      <c r="A10" s="44" t="s">
        <v>118</v>
      </c>
      <c r="B10" s="45">
        <v>37855</v>
      </c>
      <c r="C10" s="45">
        <v>24705</v>
      </c>
      <c r="D10" s="45"/>
      <c r="E10" s="103"/>
    </row>
    <row r="11" spans="1:8" ht="30" customHeight="1" x14ac:dyDescent="0.25">
      <c r="A11" s="44" t="s">
        <v>65</v>
      </c>
      <c r="B11" s="45">
        <v>1879032</v>
      </c>
      <c r="C11" s="45">
        <v>1979032</v>
      </c>
      <c r="D11" s="45"/>
      <c r="E11" s="103"/>
    </row>
    <row r="12" spans="1:8" ht="39" customHeight="1" x14ac:dyDescent="0.25">
      <c r="A12" s="41" t="s">
        <v>26</v>
      </c>
      <c r="B12" s="42">
        <f>B13</f>
        <v>978260</v>
      </c>
      <c r="C12" s="42">
        <f>C13</f>
        <v>978260</v>
      </c>
      <c r="D12" s="42">
        <v>978260</v>
      </c>
      <c r="E12" s="104">
        <v>978260</v>
      </c>
    </row>
    <row r="13" spans="1:8" s="87" customFormat="1" ht="30" customHeight="1" x14ac:dyDescent="0.25">
      <c r="A13" s="84" t="s">
        <v>27</v>
      </c>
      <c r="B13" s="85">
        <f>B14+B15</f>
        <v>978260</v>
      </c>
      <c r="C13" s="85">
        <f>C14+C15</f>
        <v>978260</v>
      </c>
      <c r="D13" s="85"/>
      <c r="E13" s="102"/>
    </row>
    <row r="14" spans="1:8" ht="30" customHeight="1" x14ac:dyDescent="0.25">
      <c r="A14" s="44" t="s">
        <v>119</v>
      </c>
      <c r="B14" s="45">
        <v>978000</v>
      </c>
      <c r="C14" s="45">
        <v>978000</v>
      </c>
      <c r="D14" s="45"/>
      <c r="E14" s="103"/>
    </row>
    <row r="15" spans="1:8" ht="30" customHeight="1" x14ac:dyDescent="0.25">
      <c r="A15" s="44" t="s">
        <v>67</v>
      </c>
      <c r="B15" s="45">
        <v>260</v>
      </c>
      <c r="C15" s="81">
        <v>260</v>
      </c>
      <c r="D15" s="47"/>
      <c r="E15" s="103"/>
    </row>
    <row r="16" spans="1:8" ht="50.25" customHeight="1" x14ac:dyDescent="0.25">
      <c r="A16" s="41" t="s">
        <v>28</v>
      </c>
      <c r="B16" s="42">
        <f>B17+B19</f>
        <v>110820</v>
      </c>
      <c r="C16" s="42">
        <f>C17+C19</f>
        <v>95060</v>
      </c>
      <c r="D16" s="42">
        <v>89560</v>
      </c>
      <c r="E16" s="104">
        <v>90560</v>
      </c>
    </row>
    <row r="17" spans="1:5" s="87" customFormat="1" ht="30" customHeight="1" x14ac:dyDescent="0.25">
      <c r="A17" s="84" t="s">
        <v>29</v>
      </c>
      <c r="B17" s="85">
        <f>B18</f>
        <v>98170</v>
      </c>
      <c r="C17" s="85">
        <f>C18</f>
        <v>82410</v>
      </c>
      <c r="D17" s="85"/>
      <c r="E17" s="102"/>
    </row>
    <row r="18" spans="1:5" ht="30" customHeight="1" x14ac:dyDescent="0.25">
      <c r="A18" s="44" t="s">
        <v>68</v>
      </c>
      <c r="B18" s="45">
        <v>98170</v>
      </c>
      <c r="C18" s="45">
        <v>82410</v>
      </c>
      <c r="D18" s="45"/>
      <c r="E18" s="103"/>
    </row>
    <row r="19" spans="1:5" s="87" customFormat="1" ht="42" customHeight="1" x14ac:dyDescent="0.25">
      <c r="A19" s="84" t="s">
        <v>30</v>
      </c>
      <c r="B19" s="88">
        <f>B20</f>
        <v>12650</v>
      </c>
      <c r="C19" s="85">
        <f>C20</f>
        <v>12650</v>
      </c>
      <c r="D19" s="85"/>
      <c r="E19" s="102"/>
    </row>
    <row r="20" spans="1:5" ht="30" customHeight="1" x14ac:dyDescent="0.25">
      <c r="A20" s="44" t="s">
        <v>69</v>
      </c>
      <c r="B20" s="81">
        <v>12650</v>
      </c>
      <c r="C20" s="45">
        <v>12650</v>
      </c>
      <c r="D20" s="45"/>
      <c r="E20" s="103"/>
    </row>
    <row r="21" spans="1:5" ht="30" customHeight="1" x14ac:dyDescent="0.25">
      <c r="A21" s="41" t="s">
        <v>31</v>
      </c>
      <c r="B21" s="42">
        <f>B22</f>
        <v>234085.77000000002</v>
      </c>
      <c r="C21" s="42">
        <f>C22</f>
        <v>241387</v>
      </c>
      <c r="D21" s="42">
        <v>241387</v>
      </c>
      <c r="E21" s="104">
        <v>241387</v>
      </c>
    </row>
    <row r="22" spans="1:5" s="87" customFormat="1" ht="30" customHeight="1" x14ac:dyDescent="0.25">
      <c r="A22" s="84" t="s">
        <v>32</v>
      </c>
      <c r="B22" s="85">
        <f>SUM(B23:B25)</f>
        <v>234085.77000000002</v>
      </c>
      <c r="C22" s="85">
        <f>SUM(C23:C25)</f>
        <v>241387</v>
      </c>
      <c r="D22" s="85"/>
      <c r="E22" s="102"/>
    </row>
    <row r="23" spans="1:5" ht="30" customHeight="1" x14ac:dyDescent="0.25">
      <c r="A23" s="44" t="s">
        <v>70</v>
      </c>
      <c r="B23" s="45">
        <v>16691.580000000002</v>
      </c>
      <c r="C23" s="45">
        <v>7047</v>
      </c>
      <c r="D23" s="45"/>
      <c r="E23" s="103"/>
    </row>
    <row r="24" spans="1:5" ht="30" customHeight="1" x14ac:dyDescent="0.25">
      <c r="A24" s="44" t="s">
        <v>71</v>
      </c>
      <c r="B24" s="45">
        <v>213894.19</v>
      </c>
      <c r="C24" s="45">
        <v>230840</v>
      </c>
      <c r="D24" s="45"/>
      <c r="E24" s="103"/>
    </row>
    <row r="25" spans="1:5" ht="30" customHeight="1" x14ac:dyDescent="0.25">
      <c r="A25" s="44" t="s">
        <v>72</v>
      </c>
      <c r="B25" s="45">
        <v>3500</v>
      </c>
      <c r="C25" s="45">
        <v>3500</v>
      </c>
      <c r="D25" s="45"/>
      <c r="E25" s="103"/>
    </row>
    <row r="26" spans="1:5" ht="30" customHeight="1" x14ac:dyDescent="0.25">
      <c r="A26" s="38" t="s">
        <v>33</v>
      </c>
      <c r="B26" s="92">
        <f>B27</f>
        <v>1040</v>
      </c>
      <c r="C26" s="39">
        <v>1040</v>
      </c>
      <c r="D26" s="39">
        <v>1040</v>
      </c>
      <c r="E26" s="105">
        <v>1040</v>
      </c>
    </row>
    <row r="27" spans="1:5" ht="30" customHeight="1" x14ac:dyDescent="0.25">
      <c r="A27" s="41" t="s">
        <v>34</v>
      </c>
      <c r="B27" s="91">
        <f>B28+B30</f>
        <v>1040</v>
      </c>
      <c r="C27" s="42">
        <v>1040</v>
      </c>
      <c r="D27" s="42">
        <v>1040</v>
      </c>
      <c r="E27" s="104">
        <v>1040</v>
      </c>
    </row>
    <row r="28" spans="1:5" s="87" customFormat="1" ht="30" customHeight="1" x14ac:dyDescent="0.25">
      <c r="A28" s="84" t="s">
        <v>35</v>
      </c>
      <c r="B28" s="90">
        <f>B29</f>
        <v>1000</v>
      </c>
      <c r="C28" s="85">
        <v>1000</v>
      </c>
      <c r="D28" s="85"/>
      <c r="E28" s="102"/>
    </row>
    <row r="29" spans="1:5" ht="30" customHeight="1" x14ac:dyDescent="0.25">
      <c r="A29" s="44" t="s">
        <v>68</v>
      </c>
      <c r="B29" s="81">
        <v>1000</v>
      </c>
      <c r="C29" s="45">
        <v>1000</v>
      </c>
      <c r="D29" s="45"/>
      <c r="E29" s="103"/>
    </row>
    <row r="30" spans="1:5" s="87" customFormat="1" ht="30" customHeight="1" x14ac:dyDescent="0.25">
      <c r="A30" s="84" t="s">
        <v>36</v>
      </c>
      <c r="B30" s="88">
        <f>B31</f>
        <v>40</v>
      </c>
      <c r="C30" s="88">
        <v>40</v>
      </c>
      <c r="D30" s="86"/>
      <c r="E30" s="102"/>
    </row>
    <row r="31" spans="1:5" ht="30" customHeight="1" x14ac:dyDescent="0.25">
      <c r="A31" s="44" t="s">
        <v>68</v>
      </c>
      <c r="B31" s="81">
        <v>40</v>
      </c>
      <c r="C31" s="81">
        <v>40</v>
      </c>
      <c r="D31" s="47"/>
      <c r="E31" s="103"/>
    </row>
    <row r="32" spans="1:5" ht="30" customHeight="1" x14ac:dyDescent="0.25">
      <c r="A32" s="49" t="s">
        <v>37</v>
      </c>
      <c r="B32" s="50">
        <f>B27+B7</f>
        <v>3241092.77</v>
      </c>
      <c r="C32" s="50">
        <f t="shared" ref="C32:E32" si="2">C27+C7</f>
        <v>3319484</v>
      </c>
      <c r="D32" s="50">
        <f t="shared" si="2"/>
        <v>3313984</v>
      </c>
      <c r="E32" s="50">
        <f t="shared" si="2"/>
        <v>3314984</v>
      </c>
    </row>
    <row r="33" spans="1:5" ht="30" customHeight="1" x14ac:dyDescent="0.25">
      <c r="A33" s="38" t="s">
        <v>38</v>
      </c>
      <c r="B33" s="39">
        <f>B34+B49+B83+B87</f>
        <v>3170995.77</v>
      </c>
      <c r="C33" s="39">
        <f>C34+C49+C83+C87</f>
        <v>3266087</v>
      </c>
      <c r="D33" s="39">
        <f t="shared" ref="D33:E33" si="3">D34+D49+D83+D87</f>
        <v>3266587</v>
      </c>
      <c r="E33" s="39">
        <f t="shared" si="3"/>
        <v>3266587</v>
      </c>
    </row>
    <row r="34" spans="1:5" ht="30" customHeight="1" x14ac:dyDescent="0.25">
      <c r="A34" s="41" t="s">
        <v>39</v>
      </c>
      <c r="B34" s="42">
        <f>B35+B40+B44</f>
        <v>2828470</v>
      </c>
      <c r="C34" s="42">
        <f>C35+C40+C44</f>
        <v>2928870</v>
      </c>
      <c r="D34" s="42">
        <v>2928870</v>
      </c>
      <c r="E34" s="42">
        <v>2928870</v>
      </c>
    </row>
    <row r="35" spans="1:5" s="87" customFormat="1" ht="30" customHeight="1" x14ac:dyDescent="0.25">
      <c r="A35" s="84" t="s">
        <v>40</v>
      </c>
      <c r="B35" s="85">
        <f>SUM(B36:B39)</f>
        <v>2451800</v>
      </c>
      <c r="C35" s="85">
        <f>SUM(C36:C39)</f>
        <v>2551800</v>
      </c>
      <c r="D35" s="85"/>
      <c r="E35" s="102"/>
    </row>
    <row r="36" spans="1:5" ht="30" customHeight="1" x14ac:dyDescent="0.25">
      <c r="A36" s="44" t="s">
        <v>68</v>
      </c>
      <c r="B36" s="81">
        <v>500</v>
      </c>
      <c r="C36" s="45">
        <v>500</v>
      </c>
      <c r="D36" s="45"/>
      <c r="E36" s="103"/>
    </row>
    <row r="37" spans="1:5" ht="30" customHeight="1" x14ac:dyDescent="0.25">
      <c r="A37" s="44" t="s">
        <v>66</v>
      </c>
      <c r="B37" s="81">
        <v>900000</v>
      </c>
      <c r="C37" s="45">
        <v>900000</v>
      </c>
      <c r="D37" s="45"/>
      <c r="E37" s="103"/>
    </row>
    <row r="38" spans="1:5" ht="30" customHeight="1" x14ac:dyDescent="0.25">
      <c r="A38" s="44" t="s">
        <v>64</v>
      </c>
      <c r="B38" s="83">
        <v>1300</v>
      </c>
      <c r="C38" s="45">
        <v>1300</v>
      </c>
      <c r="D38" s="45"/>
      <c r="E38" s="103"/>
    </row>
    <row r="39" spans="1:5" ht="30" customHeight="1" x14ac:dyDescent="0.25">
      <c r="A39" s="44" t="s">
        <v>65</v>
      </c>
      <c r="B39" s="81">
        <v>1550000</v>
      </c>
      <c r="C39" s="45">
        <v>1650000</v>
      </c>
      <c r="D39" s="45"/>
      <c r="E39" s="103"/>
    </row>
    <row r="40" spans="1:5" s="87" customFormat="1" ht="30" customHeight="1" x14ac:dyDescent="0.25">
      <c r="A40" s="84" t="s">
        <v>41</v>
      </c>
      <c r="B40" s="85">
        <f>SUM(B41:B43)</f>
        <v>66700</v>
      </c>
      <c r="C40" s="85">
        <f>SUM(C41:C43)</f>
        <v>67100</v>
      </c>
      <c r="D40" s="85"/>
      <c r="E40" s="102"/>
    </row>
    <row r="41" spans="1:5" ht="30" customHeight="1" x14ac:dyDescent="0.25">
      <c r="A41" s="44" t="s">
        <v>68</v>
      </c>
      <c r="B41" s="47">
        <v>1500</v>
      </c>
      <c r="C41" s="45">
        <v>1500</v>
      </c>
      <c r="D41" s="47"/>
      <c r="E41" s="103"/>
    </row>
    <row r="42" spans="1:5" ht="30" customHeight="1" x14ac:dyDescent="0.25">
      <c r="A42" s="44" t="s">
        <v>64</v>
      </c>
      <c r="B42" s="45">
        <v>200</v>
      </c>
      <c r="C42" s="47">
        <v>600</v>
      </c>
      <c r="D42" s="47"/>
      <c r="E42" s="103"/>
    </row>
    <row r="43" spans="1:5" ht="30" customHeight="1" x14ac:dyDescent="0.25">
      <c r="A43" s="44" t="s">
        <v>65</v>
      </c>
      <c r="B43" s="45">
        <v>65000</v>
      </c>
      <c r="C43" s="45">
        <v>65000</v>
      </c>
      <c r="D43" s="45"/>
      <c r="E43" s="103"/>
    </row>
    <row r="44" spans="1:5" s="87" customFormat="1" ht="30" customHeight="1" x14ac:dyDescent="0.25">
      <c r="A44" s="84" t="s">
        <v>42</v>
      </c>
      <c r="B44" s="85">
        <f>SUM(B45:B48)</f>
        <v>309970</v>
      </c>
      <c r="C44" s="85">
        <f>SUM(C45:C48)</f>
        <v>309970</v>
      </c>
      <c r="D44" s="85"/>
      <c r="E44" s="102"/>
    </row>
    <row r="45" spans="1:5" ht="30" customHeight="1" x14ac:dyDescent="0.25">
      <c r="A45" s="44" t="s">
        <v>68</v>
      </c>
      <c r="B45" s="81">
        <v>200</v>
      </c>
      <c r="C45" s="47">
        <v>200</v>
      </c>
      <c r="D45" s="47"/>
      <c r="E45" s="103"/>
    </row>
    <row r="46" spans="1:5" ht="30" customHeight="1" x14ac:dyDescent="0.25">
      <c r="A46" s="44" t="s">
        <v>66</v>
      </c>
      <c r="B46" s="81">
        <v>49500</v>
      </c>
      <c r="C46" s="45">
        <v>49500</v>
      </c>
      <c r="D46" s="45"/>
      <c r="E46" s="103"/>
    </row>
    <row r="47" spans="1:5" ht="30" customHeight="1" x14ac:dyDescent="0.25">
      <c r="A47" s="44" t="s">
        <v>64</v>
      </c>
      <c r="B47" s="81">
        <v>270</v>
      </c>
      <c r="C47" s="47">
        <v>270</v>
      </c>
      <c r="D47" s="47"/>
      <c r="E47" s="103"/>
    </row>
    <row r="48" spans="1:5" ht="30" customHeight="1" x14ac:dyDescent="0.25">
      <c r="A48" s="44" t="s">
        <v>65</v>
      </c>
      <c r="B48" s="81">
        <v>260000</v>
      </c>
      <c r="C48" s="45">
        <v>260000</v>
      </c>
      <c r="D48" s="45"/>
      <c r="E48" s="103"/>
    </row>
    <row r="49" spans="1:5" ht="30" customHeight="1" x14ac:dyDescent="0.25">
      <c r="A49" s="41" t="s">
        <v>43</v>
      </c>
      <c r="B49" s="42">
        <f>B50+B56+B63+B71+B76</f>
        <v>339630.77</v>
      </c>
      <c r="C49" s="42">
        <f>C50+C56+C63+C71+C76</f>
        <v>334282</v>
      </c>
      <c r="D49" s="42">
        <v>334282</v>
      </c>
      <c r="E49" s="104">
        <v>334282</v>
      </c>
    </row>
    <row r="50" spans="1:5" s="87" customFormat="1" ht="30" customHeight="1" x14ac:dyDescent="0.25">
      <c r="A50" s="84" t="s">
        <v>44</v>
      </c>
      <c r="B50" s="85">
        <f>SUM(B51:B55)</f>
        <v>52434</v>
      </c>
      <c r="C50" s="85">
        <f>SUM(C51:C55)</f>
        <v>57434</v>
      </c>
      <c r="D50" s="85"/>
      <c r="E50" s="102"/>
    </row>
    <row r="51" spans="1:5" ht="30" customHeight="1" x14ac:dyDescent="0.25">
      <c r="A51" s="44" t="s">
        <v>68</v>
      </c>
      <c r="B51" s="45">
        <v>10000</v>
      </c>
      <c r="C51" s="45">
        <v>10000</v>
      </c>
      <c r="D51" s="45"/>
      <c r="E51" s="103"/>
    </row>
    <row r="52" spans="1:5" ht="30" customHeight="1" x14ac:dyDescent="0.25">
      <c r="A52" s="44" t="s">
        <v>71</v>
      </c>
      <c r="B52" s="45">
        <v>28884</v>
      </c>
      <c r="C52" s="45">
        <v>33884</v>
      </c>
      <c r="D52" s="45"/>
      <c r="E52" s="103"/>
    </row>
    <row r="53" spans="1:5" ht="30" customHeight="1" x14ac:dyDescent="0.25">
      <c r="A53" s="44" t="s">
        <v>66</v>
      </c>
      <c r="B53" s="45">
        <v>12000</v>
      </c>
      <c r="C53" s="45">
        <v>12000</v>
      </c>
      <c r="D53" s="45"/>
      <c r="E53" s="103"/>
    </row>
    <row r="54" spans="1:5" ht="30" customHeight="1" x14ac:dyDescent="0.25">
      <c r="A54" s="44" t="s">
        <v>64</v>
      </c>
      <c r="B54" s="47">
        <v>1500</v>
      </c>
      <c r="C54" s="81">
        <v>1500</v>
      </c>
      <c r="D54" s="47"/>
      <c r="E54" s="103"/>
    </row>
    <row r="55" spans="1:5" ht="30" customHeight="1" x14ac:dyDescent="0.25">
      <c r="A55" s="44" t="s">
        <v>69</v>
      </c>
      <c r="B55" s="83">
        <v>50</v>
      </c>
      <c r="C55" s="81">
        <v>50</v>
      </c>
      <c r="D55" s="47"/>
      <c r="E55" s="103"/>
    </row>
    <row r="56" spans="1:5" s="87" customFormat="1" ht="30" customHeight="1" x14ac:dyDescent="0.25">
      <c r="A56" s="84" t="s">
        <v>45</v>
      </c>
      <c r="B56" s="85">
        <f>SUM(B58:B62)</f>
        <v>71300</v>
      </c>
      <c r="C56" s="85">
        <f>SUM(C57:C62)</f>
        <v>81550</v>
      </c>
      <c r="D56" s="85"/>
      <c r="E56" s="102"/>
    </row>
    <row r="57" spans="1:5" s="87" customFormat="1" ht="30" customHeight="1" x14ac:dyDescent="0.25">
      <c r="A57" s="44" t="s">
        <v>70</v>
      </c>
      <c r="B57" s="85"/>
      <c r="C57" s="85">
        <v>50</v>
      </c>
      <c r="D57" s="85"/>
      <c r="E57" s="102"/>
    </row>
    <row r="58" spans="1:5" ht="30" customHeight="1" x14ac:dyDescent="0.25">
      <c r="A58" s="44" t="s">
        <v>68</v>
      </c>
      <c r="B58" s="81">
        <v>3000</v>
      </c>
      <c r="C58" s="45">
        <v>3000</v>
      </c>
      <c r="D58" s="45"/>
      <c r="E58" s="103"/>
    </row>
    <row r="59" spans="1:5" ht="30" customHeight="1" x14ac:dyDescent="0.25">
      <c r="A59" s="44" t="s">
        <v>71</v>
      </c>
      <c r="B59" s="81">
        <v>59000</v>
      </c>
      <c r="C59" s="45">
        <v>69000</v>
      </c>
      <c r="D59" s="45"/>
      <c r="E59" s="103"/>
    </row>
    <row r="60" spans="1:5" ht="30" customHeight="1" x14ac:dyDescent="0.25">
      <c r="A60" s="44" t="s">
        <v>64</v>
      </c>
      <c r="B60" s="83">
        <v>5500</v>
      </c>
      <c r="C60" s="81">
        <v>5500</v>
      </c>
      <c r="D60" s="47"/>
      <c r="E60" s="103"/>
    </row>
    <row r="61" spans="1:5" ht="30" customHeight="1" x14ac:dyDescent="0.25">
      <c r="A61" s="44" t="s">
        <v>72</v>
      </c>
      <c r="B61" s="81">
        <v>3500</v>
      </c>
      <c r="C61" s="81">
        <v>3500</v>
      </c>
      <c r="D61" s="45"/>
      <c r="E61" s="103"/>
    </row>
    <row r="62" spans="1:5" ht="30" customHeight="1" x14ac:dyDescent="0.25">
      <c r="A62" s="44" t="s">
        <v>69</v>
      </c>
      <c r="B62" s="81">
        <v>300</v>
      </c>
      <c r="C62" s="81">
        <v>500</v>
      </c>
      <c r="D62" s="47"/>
      <c r="E62" s="103"/>
    </row>
    <row r="63" spans="1:5" s="87" customFormat="1" ht="30" customHeight="1" x14ac:dyDescent="0.25">
      <c r="A63" s="84" t="s">
        <v>46</v>
      </c>
      <c r="B63" s="88">
        <f>SUM(B64:B70)</f>
        <v>187858.91</v>
      </c>
      <c r="C63" s="88">
        <f>SUM(C64:C70)</f>
        <v>180616</v>
      </c>
      <c r="D63" s="85"/>
      <c r="E63" s="102"/>
    </row>
    <row r="64" spans="1:5" ht="30" customHeight="1" x14ac:dyDescent="0.25">
      <c r="A64" s="44" t="s">
        <v>70</v>
      </c>
      <c r="B64" s="47">
        <v>12588.72</v>
      </c>
      <c r="C64" s="45">
        <v>3400</v>
      </c>
      <c r="D64" s="45"/>
      <c r="E64" s="103"/>
    </row>
    <row r="65" spans="1:5" ht="30" customHeight="1" x14ac:dyDescent="0.25">
      <c r="A65" s="44" t="s">
        <v>68</v>
      </c>
      <c r="B65" s="45">
        <v>30000</v>
      </c>
      <c r="C65" s="45">
        <v>30000</v>
      </c>
      <c r="D65" s="45"/>
      <c r="E65" s="103"/>
    </row>
    <row r="66" spans="1:5" ht="30" customHeight="1" x14ac:dyDescent="0.25">
      <c r="A66" s="44" t="s">
        <v>71</v>
      </c>
      <c r="B66" s="45">
        <v>124110.19</v>
      </c>
      <c r="C66" s="45">
        <v>126056</v>
      </c>
      <c r="D66" s="45"/>
      <c r="E66" s="103"/>
    </row>
    <row r="67" spans="1:5" ht="30" customHeight="1" x14ac:dyDescent="0.25">
      <c r="A67" s="44" t="s">
        <v>66</v>
      </c>
      <c r="B67" s="81">
        <v>15000</v>
      </c>
      <c r="C67" s="45">
        <v>15000</v>
      </c>
      <c r="D67" s="45"/>
      <c r="E67" s="103"/>
    </row>
    <row r="68" spans="1:5" ht="30" customHeight="1" x14ac:dyDescent="0.25">
      <c r="A68" s="44" t="s">
        <v>64</v>
      </c>
      <c r="B68" s="81">
        <v>4900</v>
      </c>
      <c r="C68" s="45">
        <v>4900</v>
      </c>
      <c r="D68" s="47"/>
      <c r="E68" s="103"/>
    </row>
    <row r="69" spans="1:5" ht="30" customHeight="1" x14ac:dyDescent="0.25">
      <c r="A69" s="44" t="s">
        <v>69</v>
      </c>
      <c r="B69" s="81">
        <v>1000</v>
      </c>
      <c r="C69" s="45">
        <v>1000</v>
      </c>
      <c r="D69" s="45"/>
      <c r="E69" s="103"/>
    </row>
    <row r="70" spans="1:5" ht="30" customHeight="1" x14ac:dyDescent="0.25">
      <c r="A70" s="44" t="s">
        <v>67</v>
      </c>
      <c r="B70" s="81">
        <v>260</v>
      </c>
      <c r="C70" s="81">
        <v>260</v>
      </c>
      <c r="D70" s="47"/>
      <c r="E70" s="103"/>
    </row>
    <row r="71" spans="1:5" s="87" customFormat="1" ht="30" customHeight="1" x14ac:dyDescent="0.25">
      <c r="A71" s="84" t="s">
        <v>47</v>
      </c>
      <c r="B71" s="88">
        <f>SUM(B72:B75)</f>
        <v>14300</v>
      </c>
      <c r="C71" s="88">
        <f>SUM(C72:C75)</f>
        <v>1950</v>
      </c>
      <c r="D71" s="85"/>
      <c r="E71" s="102"/>
    </row>
    <row r="72" spans="1:5" ht="30" customHeight="1" x14ac:dyDescent="0.25">
      <c r="A72" s="44" t="s">
        <v>68</v>
      </c>
      <c r="B72" s="81">
        <v>400</v>
      </c>
      <c r="C72" s="47">
        <v>400</v>
      </c>
      <c r="D72" s="47"/>
      <c r="E72" s="103"/>
    </row>
    <row r="73" spans="1:5" ht="30" customHeight="1" x14ac:dyDescent="0.25">
      <c r="A73" s="44" t="s">
        <v>66</v>
      </c>
      <c r="B73" s="83">
        <v>500</v>
      </c>
      <c r="C73" s="47">
        <v>500</v>
      </c>
      <c r="D73" s="47"/>
      <c r="E73" s="103"/>
    </row>
    <row r="74" spans="1:5" ht="30" customHeight="1" x14ac:dyDescent="0.25">
      <c r="A74" s="44" t="s">
        <v>64</v>
      </c>
      <c r="B74" s="83">
        <v>13000</v>
      </c>
      <c r="C74" s="47">
        <v>850</v>
      </c>
      <c r="D74" s="47"/>
      <c r="E74" s="103"/>
    </row>
    <row r="75" spans="1:5" ht="30" customHeight="1" x14ac:dyDescent="0.25">
      <c r="A75" s="44" t="s">
        <v>69</v>
      </c>
      <c r="B75" s="83">
        <v>400</v>
      </c>
      <c r="C75" s="47">
        <v>200</v>
      </c>
      <c r="D75" s="47"/>
      <c r="E75" s="103"/>
    </row>
    <row r="76" spans="1:5" s="97" customFormat="1" ht="30" customHeight="1" x14ac:dyDescent="0.25">
      <c r="A76" s="95" t="s">
        <v>48</v>
      </c>
      <c r="B76" s="98">
        <f>SUM(B77:B82)</f>
        <v>13737.86</v>
      </c>
      <c r="C76" s="98">
        <f>SUM(C77:C82)</f>
        <v>12732</v>
      </c>
      <c r="D76" s="96"/>
      <c r="E76" s="106"/>
    </row>
    <row r="77" spans="1:5" ht="30" customHeight="1" x14ac:dyDescent="0.25">
      <c r="A77" s="44" t="s">
        <v>70</v>
      </c>
      <c r="B77" s="81">
        <v>3305.86</v>
      </c>
      <c r="C77" s="47">
        <v>2800</v>
      </c>
      <c r="D77" s="47"/>
      <c r="E77" s="103"/>
    </row>
    <row r="78" spans="1:5" ht="30" customHeight="1" x14ac:dyDescent="0.25">
      <c r="A78" s="44" t="s">
        <v>68</v>
      </c>
      <c r="B78" s="81">
        <v>2000</v>
      </c>
      <c r="C78" s="45">
        <v>1500</v>
      </c>
      <c r="D78" s="45"/>
      <c r="E78" s="103"/>
    </row>
    <row r="79" spans="1:5" ht="30" customHeight="1" x14ac:dyDescent="0.25">
      <c r="A79" s="44" t="s">
        <v>71</v>
      </c>
      <c r="B79" s="81">
        <v>1900</v>
      </c>
      <c r="C79" s="45">
        <v>1900</v>
      </c>
      <c r="D79" s="45"/>
      <c r="E79" s="103"/>
    </row>
    <row r="80" spans="1:5" ht="30" customHeight="1" x14ac:dyDescent="0.25">
      <c r="A80" s="44" t="s">
        <v>66</v>
      </c>
      <c r="B80" s="83">
        <v>1000</v>
      </c>
      <c r="C80" s="45">
        <v>1000</v>
      </c>
      <c r="D80" s="45"/>
      <c r="E80" s="103"/>
    </row>
    <row r="81" spans="1:5" ht="30" customHeight="1" x14ac:dyDescent="0.25">
      <c r="A81" s="44" t="s">
        <v>64</v>
      </c>
      <c r="B81" s="81">
        <v>1500</v>
      </c>
      <c r="C81" s="45">
        <v>1500</v>
      </c>
      <c r="D81" s="45"/>
      <c r="E81" s="103"/>
    </row>
    <row r="82" spans="1:5" ht="30" customHeight="1" x14ac:dyDescent="0.25">
      <c r="A82" s="44" t="s">
        <v>65</v>
      </c>
      <c r="B82" s="81">
        <v>4032</v>
      </c>
      <c r="C82" s="45">
        <v>4032</v>
      </c>
      <c r="D82" s="45"/>
      <c r="E82" s="103"/>
    </row>
    <row r="83" spans="1:5" ht="30" customHeight="1" x14ac:dyDescent="0.25">
      <c r="A83" s="41" t="s">
        <v>49</v>
      </c>
      <c r="B83" s="42">
        <v>1265</v>
      </c>
      <c r="C83" s="42">
        <v>1265</v>
      </c>
      <c r="D83" s="42">
        <v>1765</v>
      </c>
      <c r="E83" s="104">
        <v>1765</v>
      </c>
    </row>
    <row r="84" spans="1:5" s="87" customFormat="1" ht="30" customHeight="1" x14ac:dyDescent="0.25">
      <c r="A84" s="84" t="s">
        <v>50</v>
      </c>
      <c r="B84" s="85">
        <v>1265</v>
      </c>
      <c r="C84" s="85">
        <v>1265</v>
      </c>
      <c r="D84" s="85"/>
      <c r="E84" s="102"/>
    </row>
    <row r="85" spans="1:5" ht="30" customHeight="1" x14ac:dyDescent="0.25">
      <c r="A85" s="44" t="s">
        <v>68</v>
      </c>
      <c r="B85" s="45">
        <v>1000</v>
      </c>
      <c r="C85" s="45">
        <v>1000</v>
      </c>
      <c r="D85" s="45"/>
      <c r="E85" s="103"/>
    </row>
    <row r="86" spans="1:5" ht="30" customHeight="1" x14ac:dyDescent="0.25">
      <c r="A86" s="44" t="s">
        <v>64</v>
      </c>
      <c r="B86" s="81">
        <v>265</v>
      </c>
      <c r="C86" s="81">
        <v>265</v>
      </c>
      <c r="D86" s="47"/>
      <c r="E86" s="103"/>
    </row>
    <row r="87" spans="1:5" ht="30" customHeight="1" x14ac:dyDescent="0.25">
      <c r="A87" s="41" t="s">
        <v>51</v>
      </c>
      <c r="B87" s="99">
        <f>B88</f>
        <v>1630</v>
      </c>
      <c r="C87" s="42">
        <f>C88</f>
        <v>1670</v>
      </c>
      <c r="D87" s="42">
        <v>1670</v>
      </c>
      <c r="E87" s="104">
        <v>1670</v>
      </c>
    </row>
    <row r="88" spans="1:5" s="87" customFormat="1" ht="30" customHeight="1" x14ac:dyDescent="0.25">
      <c r="A88" s="84" t="s">
        <v>52</v>
      </c>
      <c r="B88" s="101">
        <f>SUM(B89:B90)</f>
        <v>1630</v>
      </c>
      <c r="C88" s="85">
        <f>C89+C90</f>
        <v>1670</v>
      </c>
      <c r="D88" s="85"/>
      <c r="E88" s="102"/>
    </row>
    <row r="89" spans="1:5" ht="30" customHeight="1" x14ac:dyDescent="0.25">
      <c r="A89" s="44" t="s">
        <v>68</v>
      </c>
      <c r="B89" s="83">
        <v>10</v>
      </c>
      <c r="C89" s="81">
        <v>50</v>
      </c>
      <c r="D89" s="47"/>
      <c r="E89" s="103"/>
    </row>
    <row r="90" spans="1:5" ht="30" customHeight="1" x14ac:dyDescent="0.25">
      <c r="A90" s="44" t="s">
        <v>64</v>
      </c>
      <c r="B90" s="83">
        <v>1620</v>
      </c>
      <c r="C90" s="45">
        <v>1620</v>
      </c>
      <c r="D90" s="45"/>
      <c r="E90" s="103"/>
    </row>
    <row r="91" spans="1:5" ht="30" customHeight="1" x14ac:dyDescent="0.25">
      <c r="A91" s="38" t="s">
        <v>53</v>
      </c>
      <c r="B91" s="39">
        <f>B92+B95+B105</f>
        <v>70097</v>
      </c>
      <c r="C91" s="39">
        <f t="shared" ref="C91:E91" si="4">C92+C95+C105</f>
        <v>63397</v>
      </c>
      <c r="D91" s="39">
        <f t="shared" si="4"/>
        <v>58397</v>
      </c>
      <c r="E91" s="39">
        <f t="shared" si="4"/>
        <v>58397</v>
      </c>
    </row>
    <row r="92" spans="1:5" ht="30" customHeight="1" x14ac:dyDescent="0.25">
      <c r="A92" s="41" t="s">
        <v>54</v>
      </c>
      <c r="B92" s="82">
        <f>B93</f>
        <v>400</v>
      </c>
      <c r="C92" s="48">
        <v>400</v>
      </c>
      <c r="D92" s="48">
        <v>400</v>
      </c>
      <c r="E92" s="107">
        <v>400</v>
      </c>
    </row>
    <row r="93" spans="1:5" s="87" customFormat="1" ht="30" customHeight="1" x14ac:dyDescent="0.25">
      <c r="A93" s="84" t="s">
        <v>55</v>
      </c>
      <c r="B93" s="100">
        <f>B94</f>
        <v>400</v>
      </c>
      <c r="C93" s="86">
        <v>400</v>
      </c>
      <c r="D93" s="86"/>
      <c r="E93" s="102"/>
    </row>
    <row r="94" spans="1:5" ht="30" customHeight="1" x14ac:dyDescent="0.25">
      <c r="A94" s="44" t="s">
        <v>64</v>
      </c>
      <c r="B94" s="83">
        <v>400</v>
      </c>
      <c r="C94" s="47">
        <v>400</v>
      </c>
      <c r="D94" s="47"/>
      <c r="E94" s="103"/>
    </row>
    <row r="95" spans="1:5" ht="30" customHeight="1" x14ac:dyDescent="0.25">
      <c r="A95" s="41" t="s">
        <v>56</v>
      </c>
      <c r="B95" s="42">
        <f>B96+B100</f>
        <v>34397</v>
      </c>
      <c r="C95" s="42">
        <f>C96+C100</f>
        <v>62997</v>
      </c>
      <c r="D95" s="42">
        <v>37997</v>
      </c>
      <c r="E95" s="104">
        <v>37997</v>
      </c>
    </row>
    <row r="96" spans="1:5" s="87" customFormat="1" ht="30" customHeight="1" x14ac:dyDescent="0.25">
      <c r="A96" s="84" t="s">
        <v>57</v>
      </c>
      <c r="B96" s="88">
        <f>SUM(B97:B99)</f>
        <v>31000</v>
      </c>
      <c r="C96" s="85">
        <f>SUM(C97:C99)</f>
        <v>61000</v>
      </c>
      <c r="D96" s="85"/>
      <c r="E96" s="102"/>
    </row>
    <row r="97" spans="1:5" ht="30" customHeight="1" x14ac:dyDescent="0.25">
      <c r="A97" s="44" t="s">
        <v>68</v>
      </c>
      <c r="B97" s="81">
        <v>15000</v>
      </c>
      <c r="C97" s="45">
        <v>45000</v>
      </c>
      <c r="D97" s="45"/>
      <c r="E97" s="103"/>
    </row>
    <row r="98" spans="1:5" ht="30" customHeight="1" x14ac:dyDescent="0.25">
      <c r="A98" s="44" t="s">
        <v>64</v>
      </c>
      <c r="B98" s="81">
        <v>6000</v>
      </c>
      <c r="C98" s="45">
        <v>6000</v>
      </c>
      <c r="D98" s="45"/>
      <c r="E98" s="103"/>
    </row>
    <row r="99" spans="1:5" ht="30" customHeight="1" x14ac:dyDescent="0.25">
      <c r="A99" s="44" t="s">
        <v>69</v>
      </c>
      <c r="B99" s="81">
        <v>10000</v>
      </c>
      <c r="C99" s="45">
        <v>10000</v>
      </c>
      <c r="D99" s="45"/>
      <c r="E99" s="103"/>
    </row>
    <row r="100" spans="1:5" s="87" customFormat="1" ht="30" customHeight="1" x14ac:dyDescent="0.25">
      <c r="A100" s="84" t="s">
        <v>58</v>
      </c>
      <c r="B100" s="88">
        <f>SUM(B101:B104)</f>
        <v>3397</v>
      </c>
      <c r="C100" s="85">
        <f>SUM(C101:C104)</f>
        <v>1997</v>
      </c>
      <c r="D100" s="85"/>
      <c r="E100" s="102"/>
    </row>
    <row r="101" spans="1:5" ht="30" customHeight="1" x14ac:dyDescent="0.25">
      <c r="A101" s="44" t="s">
        <v>70</v>
      </c>
      <c r="B101" s="81">
        <v>797</v>
      </c>
      <c r="C101" s="47">
        <v>797</v>
      </c>
      <c r="D101" s="47"/>
      <c r="E101" s="103"/>
    </row>
    <row r="102" spans="1:5" ht="30" customHeight="1" x14ac:dyDescent="0.25">
      <c r="A102" s="44" t="s">
        <v>68</v>
      </c>
      <c r="B102" s="81">
        <v>300</v>
      </c>
      <c r="C102" s="47">
        <v>300</v>
      </c>
      <c r="D102" s="47"/>
      <c r="E102" s="103"/>
    </row>
    <row r="103" spans="1:5" ht="30" customHeight="1" x14ac:dyDescent="0.25">
      <c r="A103" s="44" t="s">
        <v>64</v>
      </c>
      <c r="B103" s="81">
        <v>1400</v>
      </c>
      <c r="C103" s="45">
        <v>0</v>
      </c>
      <c r="D103" s="45"/>
      <c r="E103" s="103"/>
    </row>
    <row r="104" spans="1:5" ht="30" customHeight="1" x14ac:dyDescent="0.25">
      <c r="A104" s="44" t="s">
        <v>69</v>
      </c>
      <c r="B104" s="81">
        <v>900</v>
      </c>
      <c r="C104" s="47">
        <v>900</v>
      </c>
      <c r="D104" s="47"/>
      <c r="E104" s="103"/>
    </row>
    <row r="105" spans="1:5" ht="30" customHeight="1" x14ac:dyDescent="0.25">
      <c r="A105" s="41" t="s">
        <v>59</v>
      </c>
      <c r="B105" s="82">
        <f>B106</f>
        <v>35300</v>
      </c>
      <c r="C105" s="42">
        <v>0</v>
      </c>
      <c r="D105" s="42">
        <v>20000</v>
      </c>
      <c r="E105" s="104">
        <v>20000</v>
      </c>
    </row>
    <row r="106" spans="1:5" ht="30" customHeight="1" x14ac:dyDescent="0.25">
      <c r="A106" s="44" t="s">
        <v>60</v>
      </c>
      <c r="B106" s="83">
        <f>B107</f>
        <v>35300</v>
      </c>
      <c r="C106" s="45">
        <v>0</v>
      </c>
      <c r="D106" s="45"/>
      <c r="E106" s="103"/>
    </row>
    <row r="107" spans="1:5" ht="24" customHeight="1" x14ac:dyDescent="0.25">
      <c r="A107" s="44" t="s">
        <v>68</v>
      </c>
      <c r="B107" s="83">
        <v>35300</v>
      </c>
      <c r="C107" s="45">
        <v>0</v>
      </c>
      <c r="D107" s="45"/>
      <c r="E107" s="103"/>
    </row>
    <row r="108" spans="1:5" ht="24" customHeight="1" x14ac:dyDescent="0.25">
      <c r="A108" s="36" t="s">
        <v>61</v>
      </c>
      <c r="B108" s="52">
        <f>B33+B91</f>
        <v>3241092.77</v>
      </c>
      <c r="C108" s="52">
        <f>C91+C33</f>
        <v>3329484</v>
      </c>
      <c r="D108" s="52">
        <f t="shared" ref="D108:E108" si="5">D91+D33</f>
        <v>3324984</v>
      </c>
      <c r="E108" s="52">
        <f t="shared" si="5"/>
        <v>3324984</v>
      </c>
    </row>
    <row r="109" spans="1:5" ht="24" customHeight="1" x14ac:dyDescent="0.25"/>
    <row r="110" spans="1:5" ht="24" customHeight="1" x14ac:dyDescent="0.25"/>
  </sheetData>
  <mergeCells count="4">
    <mergeCell ref="A4:H4"/>
    <mergeCell ref="A3:E3"/>
    <mergeCell ref="A1:E1"/>
    <mergeCell ref="A2:E2"/>
  </mergeCell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7"/>
  <sheetViews>
    <sheetView workbookViewId="0">
      <selection activeCell="G7" sqref="G7:G8"/>
    </sheetView>
  </sheetViews>
  <sheetFormatPr defaultRowHeight="15" x14ac:dyDescent="0.25"/>
  <cols>
    <col min="1" max="1" width="38.7109375" customWidth="1"/>
    <col min="2" max="5" width="25.28515625" customWidth="1"/>
  </cols>
  <sheetData>
    <row r="1" spans="1:8" ht="21.75" customHeight="1" x14ac:dyDescent="0.25">
      <c r="A1" s="142" t="s">
        <v>121</v>
      </c>
      <c r="B1" s="142"/>
      <c r="C1" s="142"/>
      <c r="D1" s="142"/>
      <c r="E1" s="142"/>
      <c r="F1" s="31"/>
      <c r="G1" s="31"/>
      <c r="H1" s="31"/>
    </row>
    <row r="2" spans="1:8" ht="21.75" customHeight="1" x14ac:dyDescent="0.25">
      <c r="A2" s="142" t="s">
        <v>12</v>
      </c>
      <c r="B2" s="142"/>
      <c r="C2" s="142"/>
      <c r="D2" s="142"/>
      <c r="E2" s="142"/>
      <c r="F2" s="31"/>
      <c r="G2" s="31"/>
      <c r="H2" s="31"/>
    </row>
    <row r="3" spans="1:8" ht="21.75" customHeight="1" x14ac:dyDescent="0.25">
      <c r="A3" s="141" t="s">
        <v>21</v>
      </c>
      <c r="B3" s="141"/>
      <c r="C3" s="141"/>
      <c r="D3" s="141"/>
      <c r="E3" s="141"/>
      <c r="F3" s="31"/>
      <c r="G3" s="31"/>
      <c r="H3" s="31"/>
    </row>
    <row r="4" spans="1:8" ht="30" customHeight="1" thickBot="1" x14ac:dyDescent="0.3">
      <c r="A4" s="141" t="s">
        <v>87</v>
      </c>
      <c r="B4" s="141"/>
      <c r="C4" s="141"/>
      <c r="D4" s="141"/>
      <c r="E4" s="141"/>
      <c r="F4" s="141"/>
      <c r="G4" s="141"/>
      <c r="H4" s="141"/>
    </row>
    <row r="5" spans="1:8" ht="35.25" customHeight="1" thickBot="1" x14ac:dyDescent="0.3">
      <c r="A5" s="35" t="s">
        <v>18</v>
      </c>
      <c r="B5" s="35" t="s">
        <v>19</v>
      </c>
      <c r="C5" s="35" t="s">
        <v>113</v>
      </c>
      <c r="D5" s="35" t="s">
        <v>20</v>
      </c>
      <c r="E5" s="35" t="s">
        <v>115</v>
      </c>
    </row>
    <row r="6" spans="1:8" ht="21.75" customHeight="1" x14ac:dyDescent="0.25">
      <c r="A6" s="55" t="s">
        <v>74</v>
      </c>
      <c r="B6" s="56">
        <f>B7</f>
        <v>3241092.77</v>
      </c>
      <c r="C6" s="56">
        <f t="shared" ref="C6:E6" si="0">C7</f>
        <v>3329484</v>
      </c>
      <c r="D6" s="56">
        <f t="shared" si="0"/>
        <v>3324984</v>
      </c>
      <c r="E6" s="56">
        <f t="shared" si="0"/>
        <v>3324984</v>
      </c>
    </row>
    <row r="7" spans="1:8" ht="29.25" customHeight="1" x14ac:dyDescent="0.25">
      <c r="A7" s="36" t="s">
        <v>75</v>
      </c>
      <c r="B7" s="52">
        <f>B8</f>
        <v>3241092.77</v>
      </c>
      <c r="C7" s="52">
        <f t="shared" ref="C7:E7" si="1">C8</f>
        <v>3329484</v>
      </c>
      <c r="D7" s="52">
        <f t="shared" si="1"/>
        <v>3324984</v>
      </c>
      <c r="E7" s="52">
        <f t="shared" si="1"/>
        <v>3324984</v>
      </c>
    </row>
    <row r="8" spans="1:8" ht="21.75" customHeight="1" x14ac:dyDescent="0.25">
      <c r="A8" s="36" t="s">
        <v>76</v>
      </c>
      <c r="B8" s="52">
        <f>B9</f>
        <v>3241092.77</v>
      </c>
      <c r="C8" s="52">
        <f t="shared" ref="C8:E8" si="2">C9</f>
        <v>3329484</v>
      </c>
      <c r="D8" s="52">
        <f t="shared" si="2"/>
        <v>3324984</v>
      </c>
      <c r="E8" s="52">
        <f t="shared" si="2"/>
        <v>3324984</v>
      </c>
    </row>
    <row r="9" spans="1:8" ht="21.75" customHeight="1" x14ac:dyDescent="0.25">
      <c r="A9" s="44" t="s">
        <v>77</v>
      </c>
      <c r="B9" s="45">
        <f>B10+B19+B41+B48+B58+B80+B88+B92+B103</f>
        <v>3241092.77</v>
      </c>
      <c r="C9" s="45">
        <f>C10+C19+C41+C48+C58+C80+C88+C92+C103</f>
        <v>3329484</v>
      </c>
      <c r="D9" s="45">
        <f>D10+D19+D41+D48+D58+D80+D88+D92+D103</f>
        <v>3324984</v>
      </c>
      <c r="E9" s="45">
        <f>E10+E19+E41+E48+E58+E80+E88+E92+E103</f>
        <v>3324984</v>
      </c>
    </row>
    <row r="10" spans="1:8" ht="21.75" customHeight="1" x14ac:dyDescent="0.25">
      <c r="A10" s="58" t="s">
        <v>78</v>
      </c>
      <c r="B10" s="59">
        <f>B11+B16</f>
        <v>16691.580000000002</v>
      </c>
      <c r="C10" s="59">
        <f>C11+C16</f>
        <v>7047</v>
      </c>
      <c r="D10" s="59">
        <v>7047</v>
      </c>
      <c r="E10" s="59">
        <v>7047</v>
      </c>
    </row>
    <row r="11" spans="1:8" s="87" customFormat="1" ht="21.75" customHeight="1" x14ac:dyDescent="0.25">
      <c r="A11" s="84" t="s">
        <v>38</v>
      </c>
      <c r="B11" s="85">
        <f>B14+B15</f>
        <v>15894.58</v>
      </c>
      <c r="C11" s="85">
        <f>C12</f>
        <v>6250</v>
      </c>
      <c r="D11" s="85"/>
      <c r="E11" s="109"/>
    </row>
    <row r="12" spans="1:8" ht="21.75" customHeight="1" x14ac:dyDescent="0.25">
      <c r="A12" s="44" t="s">
        <v>43</v>
      </c>
      <c r="B12" s="45">
        <f>B13+B14+B15</f>
        <v>15894.58</v>
      </c>
      <c r="C12" s="45">
        <f>C13+C14+C15</f>
        <v>6250</v>
      </c>
      <c r="D12" s="45"/>
      <c r="E12" s="94"/>
    </row>
    <row r="13" spans="1:8" ht="21.75" customHeight="1" x14ac:dyDescent="0.25">
      <c r="A13" s="44" t="s">
        <v>45</v>
      </c>
      <c r="B13" s="47">
        <v>0</v>
      </c>
      <c r="C13" s="81">
        <v>50</v>
      </c>
      <c r="D13" s="47"/>
      <c r="E13" s="93"/>
    </row>
    <row r="14" spans="1:8" ht="27" customHeight="1" x14ac:dyDescent="0.25">
      <c r="A14" s="44" t="s">
        <v>46</v>
      </c>
      <c r="B14" s="81">
        <v>12588.72</v>
      </c>
      <c r="C14" s="81">
        <v>3400</v>
      </c>
      <c r="D14" s="45"/>
      <c r="E14" s="93"/>
    </row>
    <row r="15" spans="1:8" ht="21.75" customHeight="1" x14ac:dyDescent="0.25">
      <c r="A15" s="44" t="s">
        <v>48</v>
      </c>
      <c r="B15" s="47">
        <v>3305.86</v>
      </c>
      <c r="C15" s="81">
        <v>2800</v>
      </c>
      <c r="D15" s="47"/>
      <c r="E15" s="93"/>
    </row>
    <row r="16" spans="1:8" s="87" customFormat="1" ht="21.75" customHeight="1" x14ac:dyDescent="0.25">
      <c r="A16" s="84" t="s">
        <v>53</v>
      </c>
      <c r="B16" s="100">
        <v>797</v>
      </c>
      <c r="C16" s="100">
        <v>797</v>
      </c>
      <c r="D16" s="86"/>
      <c r="E16" s="110"/>
    </row>
    <row r="17" spans="1:5" ht="27" customHeight="1" x14ac:dyDescent="0.25">
      <c r="A17" s="44" t="s">
        <v>122</v>
      </c>
      <c r="B17" s="83">
        <v>797</v>
      </c>
      <c r="C17" s="83">
        <v>797</v>
      </c>
      <c r="D17" s="47"/>
      <c r="E17" s="93"/>
    </row>
    <row r="18" spans="1:5" ht="30" customHeight="1" x14ac:dyDescent="0.25">
      <c r="A18" s="44" t="s">
        <v>58</v>
      </c>
      <c r="B18" s="83">
        <v>797</v>
      </c>
      <c r="C18" s="83">
        <v>797</v>
      </c>
      <c r="D18" s="47"/>
      <c r="E18" s="93"/>
    </row>
    <row r="19" spans="1:5" ht="21.75" customHeight="1" x14ac:dyDescent="0.25">
      <c r="A19" s="58" t="s">
        <v>79</v>
      </c>
      <c r="B19" s="59">
        <f>B20+B35</f>
        <v>99210</v>
      </c>
      <c r="C19" s="59">
        <f>C20+C35</f>
        <v>93450</v>
      </c>
      <c r="D19" s="59">
        <v>88950</v>
      </c>
      <c r="E19" s="59">
        <v>88950</v>
      </c>
    </row>
    <row r="20" spans="1:5" s="87" customFormat="1" ht="21.75" customHeight="1" x14ac:dyDescent="0.25">
      <c r="A20" s="84" t="s">
        <v>38</v>
      </c>
      <c r="B20" s="85">
        <f>B21+B25+B31+B33</f>
        <v>48610</v>
      </c>
      <c r="C20" s="85">
        <f>C21+C25+C31+C33</f>
        <v>48150</v>
      </c>
      <c r="D20" s="85"/>
      <c r="E20" s="109"/>
    </row>
    <row r="21" spans="1:5" ht="21.75" customHeight="1" x14ac:dyDescent="0.25">
      <c r="A21" s="44" t="s">
        <v>39</v>
      </c>
      <c r="B21" s="45">
        <f>SUM(B22:B24)</f>
        <v>2200</v>
      </c>
      <c r="C21" s="45">
        <f>SUM(C22:C24)</f>
        <v>2200</v>
      </c>
      <c r="D21" s="45"/>
      <c r="E21" s="94"/>
    </row>
    <row r="22" spans="1:5" ht="21.75" customHeight="1" x14ac:dyDescent="0.25">
      <c r="A22" s="44" t="s">
        <v>40</v>
      </c>
      <c r="B22" s="81">
        <v>500</v>
      </c>
      <c r="C22" s="81">
        <v>500</v>
      </c>
      <c r="D22" s="45"/>
      <c r="E22" s="93"/>
    </row>
    <row r="23" spans="1:5" ht="21.75" customHeight="1" x14ac:dyDescent="0.25">
      <c r="A23" s="44" t="s">
        <v>41</v>
      </c>
      <c r="B23" s="81">
        <v>1500</v>
      </c>
      <c r="C23" s="81">
        <v>1500</v>
      </c>
      <c r="D23" s="47"/>
      <c r="E23" s="93"/>
    </row>
    <row r="24" spans="1:5" ht="21.75" customHeight="1" x14ac:dyDescent="0.25">
      <c r="A24" s="44" t="s">
        <v>42</v>
      </c>
      <c r="B24" s="81">
        <v>200</v>
      </c>
      <c r="C24" s="81">
        <v>200</v>
      </c>
      <c r="D24" s="47"/>
      <c r="E24" s="93"/>
    </row>
    <row r="25" spans="1:5" ht="21.75" customHeight="1" x14ac:dyDescent="0.25">
      <c r="A25" s="44" t="s">
        <v>43</v>
      </c>
      <c r="B25" s="45">
        <f>SUM(B26:B30)</f>
        <v>45400</v>
      </c>
      <c r="C25" s="45">
        <f>SUM(C26:C30)</f>
        <v>44900</v>
      </c>
      <c r="D25" s="45"/>
      <c r="E25" s="94"/>
    </row>
    <row r="26" spans="1:5" ht="27" customHeight="1" x14ac:dyDescent="0.25">
      <c r="A26" s="44" t="s">
        <v>44</v>
      </c>
      <c r="B26" s="45">
        <v>10000</v>
      </c>
      <c r="C26" s="45">
        <v>10000</v>
      </c>
      <c r="D26" s="45"/>
      <c r="E26" s="93"/>
    </row>
    <row r="27" spans="1:5" ht="21.75" customHeight="1" x14ac:dyDescent="0.25">
      <c r="A27" s="44" t="s">
        <v>45</v>
      </c>
      <c r="B27" s="45">
        <v>3000</v>
      </c>
      <c r="C27" s="45">
        <v>3000</v>
      </c>
      <c r="D27" s="45"/>
      <c r="E27" s="93"/>
    </row>
    <row r="28" spans="1:5" ht="21.75" customHeight="1" x14ac:dyDescent="0.25">
      <c r="A28" s="44" t="s">
        <v>46</v>
      </c>
      <c r="B28" s="45">
        <v>30000</v>
      </c>
      <c r="C28" s="45">
        <v>30000</v>
      </c>
      <c r="D28" s="45"/>
      <c r="E28" s="93"/>
    </row>
    <row r="29" spans="1:5" ht="21.75" customHeight="1" x14ac:dyDescent="0.25">
      <c r="A29" s="44" t="s">
        <v>47</v>
      </c>
      <c r="B29" s="47">
        <v>400</v>
      </c>
      <c r="C29" s="81">
        <v>400</v>
      </c>
      <c r="D29" s="47"/>
      <c r="E29" s="93"/>
    </row>
    <row r="30" spans="1:5" ht="21.75" customHeight="1" x14ac:dyDescent="0.25">
      <c r="A30" s="44" t="s">
        <v>48</v>
      </c>
      <c r="B30" s="45">
        <v>2000</v>
      </c>
      <c r="C30" s="45">
        <v>1500</v>
      </c>
      <c r="D30" s="45"/>
      <c r="E30" s="93"/>
    </row>
    <row r="31" spans="1:5" ht="21.75" customHeight="1" x14ac:dyDescent="0.25">
      <c r="A31" s="44" t="s">
        <v>49</v>
      </c>
      <c r="B31" s="45">
        <f>B32</f>
        <v>1000</v>
      </c>
      <c r="C31" s="45">
        <v>1000</v>
      </c>
      <c r="D31" s="45"/>
      <c r="E31" s="94"/>
    </row>
    <row r="32" spans="1:5" ht="21.75" customHeight="1" x14ac:dyDescent="0.25">
      <c r="A32" s="44" t="s">
        <v>50</v>
      </c>
      <c r="B32" s="45">
        <v>1000</v>
      </c>
      <c r="C32" s="45">
        <v>1000</v>
      </c>
      <c r="D32" s="45"/>
      <c r="E32" s="93"/>
    </row>
    <row r="33" spans="1:5" ht="25.5" customHeight="1" x14ac:dyDescent="0.25">
      <c r="A33" s="44" t="s">
        <v>51</v>
      </c>
      <c r="B33" s="83">
        <v>10</v>
      </c>
      <c r="C33" s="47">
        <v>50</v>
      </c>
      <c r="D33" s="47"/>
      <c r="E33" s="111"/>
    </row>
    <row r="34" spans="1:5" ht="21.75" customHeight="1" x14ac:dyDescent="0.25">
      <c r="A34" s="44" t="s">
        <v>52</v>
      </c>
      <c r="B34" s="83">
        <v>10</v>
      </c>
      <c r="C34" s="47">
        <v>50</v>
      </c>
      <c r="D34" s="47"/>
      <c r="E34" s="93"/>
    </row>
    <row r="35" spans="1:5" s="87" customFormat="1" ht="27.75" customHeight="1" x14ac:dyDescent="0.25">
      <c r="A35" s="84" t="s">
        <v>53</v>
      </c>
      <c r="B35" s="85">
        <f>B36+B39</f>
        <v>50600</v>
      </c>
      <c r="C35" s="85">
        <f>C36</f>
        <v>45300</v>
      </c>
      <c r="D35" s="85"/>
      <c r="E35" s="109"/>
    </row>
    <row r="36" spans="1:5" ht="26.25" customHeight="1" x14ac:dyDescent="0.25">
      <c r="A36" s="44" t="s">
        <v>56</v>
      </c>
      <c r="B36" s="45">
        <f>B37+B38</f>
        <v>15300</v>
      </c>
      <c r="C36" s="45">
        <f>C37+C38</f>
        <v>45300</v>
      </c>
      <c r="D36" s="45"/>
      <c r="E36" s="94"/>
    </row>
    <row r="37" spans="1:5" ht="24.75" customHeight="1" x14ac:dyDescent="0.25">
      <c r="A37" s="44" t="s">
        <v>57</v>
      </c>
      <c r="B37" s="45">
        <v>15000</v>
      </c>
      <c r="C37" s="45">
        <v>45000</v>
      </c>
      <c r="D37" s="45"/>
      <c r="E37" s="93"/>
    </row>
    <row r="38" spans="1:5" ht="27" customHeight="1" x14ac:dyDescent="0.25">
      <c r="A38" s="44" t="s">
        <v>58</v>
      </c>
      <c r="B38" s="47">
        <v>300</v>
      </c>
      <c r="C38" s="47">
        <v>300</v>
      </c>
      <c r="D38" s="47"/>
      <c r="E38" s="93"/>
    </row>
    <row r="39" spans="1:5" ht="29.25" customHeight="1" x14ac:dyDescent="0.25">
      <c r="A39" s="44" t="s">
        <v>59</v>
      </c>
      <c r="B39" s="83">
        <v>35300</v>
      </c>
      <c r="C39" s="45">
        <v>0</v>
      </c>
      <c r="D39" s="45"/>
      <c r="E39" s="94"/>
    </row>
    <row r="40" spans="1:5" ht="27.75" customHeight="1" x14ac:dyDescent="0.25">
      <c r="A40" s="44" t="s">
        <v>60</v>
      </c>
      <c r="B40" s="83">
        <v>35300</v>
      </c>
      <c r="C40" s="45">
        <v>0</v>
      </c>
      <c r="D40" s="45"/>
      <c r="E40" s="93"/>
    </row>
    <row r="41" spans="1:5" ht="21.75" customHeight="1" x14ac:dyDescent="0.25">
      <c r="A41" s="58" t="s">
        <v>80</v>
      </c>
      <c r="B41" s="59">
        <f>B42</f>
        <v>213894.19</v>
      </c>
      <c r="C41" s="59">
        <f>C42</f>
        <v>230840</v>
      </c>
      <c r="D41" s="59">
        <v>230840</v>
      </c>
      <c r="E41" s="59">
        <v>230840</v>
      </c>
    </row>
    <row r="42" spans="1:5" s="87" customFormat="1" ht="21.75" customHeight="1" x14ac:dyDescent="0.25">
      <c r="A42" s="84" t="s">
        <v>38</v>
      </c>
      <c r="B42" s="85">
        <f>B43</f>
        <v>213894.19</v>
      </c>
      <c r="C42" s="85">
        <f>C43</f>
        <v>230840</v>
      </c>
      <c r="D42" s="85"/>
      <c r="E42" s="109"/>
    </row>
    <row r="43" spans="1:5" ht="21.75" customHeight="1" x14ac:dyDescent="0.25">
      <c r="A43" s="44" t="s">
        <v>43</v>
      </c>
      <c r="B43" s="45">
        <f>B44+B45+B46+B47</f>
        <v>213894.19</v>
      </c>
      <c r="C43" s="45">
        <f>SUM(C44:C47)</f>
        <v>230840</v>
      </c>
      <c r="D43" s="45"/>
      <c r="E43" s="94"/>
    </row>
    <row r="44" spans="1:5" ht="21.75" customHeight="1" x14ac:dyDescent="0.25">
      <c r="A44" s="44" t="s">
        <v>44</v>
      </c>
      <c r="B44" s="45">
        <v>28884</v>
      </c>
      <c r="C44" s="45">
        <v>33884</v>
      </c>
      <c r="D44" s="45"/>
      <c r="E44" s="93"/>
    </row>
    <row r="45" spans="1:5" ht="21.75" customHeight="1" x14ac:dyDescent="0.25">
      <c r="A45" s="44" t="s">
        <v>45</v>
      </c>
      <c r="B45" s="45">
        <v>59000</v>
      </c>
      <c r="C45" s="45">
        <v>69000</v>
      </c>
      <c r="D45" s="45"/>
      <c r="E45" s="93"/>
    </row>
    <row r="46" spans="1:5" ht="27.75" customHeight="1" x14ac:dyDescent="0.25">
      <c r="A46" s="44" t="s">
        <v>46</v>
      </c>
      <c r="B46" s="45">
        <v>124110.19</v>
      </c>
      <c r="C46" s="45">
        <v>126056</v>
      </c>
      <c r="D46" s="45"/>
      <c r="E46" s="93"/>
    </row>
    <row r="47" spans="1:5" ht="33" customHeight="1" x14ac:dyDescent="0.25">
      <c r="A47" s="44" t="s">
        <v>48</v>
      </c>
      <c r="B47" s="45">
        <v>1900</v>
      </c>
      <c r="C47" s="45">
        <v>1900</v>
      </c>
      <c r="D47" s="45"/>
      <c r="E47" s="93"/>
    </row>
    <row r="48" spans="1:5" ht="33" customHeight="1" x14ac:dyDescent="0.25">
      <c r="A48" s="58" t="s">
        <v>81</v>
      </c>
      <c r="B48" s="59">
        <f>B49</f>
        <v>978000</v>
      </c>
      <c r="C48" s="59">
        <f>C49</f>
        <v>978000</v>
      </c>
      <c r="D48" s="59">
        <v>978000</v>
      </c>
      <c r="E48" s="59">
        <v>978000</v>
      </c>
    </row>
    <row r="49" spans="1:5" s="87" customFormat="1" ht="21.75" customHeight="1" x14ac:dyDescent="0.25">
      <c r="A49" s="84" t="s">
        <v>38</v>
      </c>
      <c r="B49" s="85">
        <f>B50+B53</f>
        <v>978000</v>
      </c>
      <c r="C49" s="85">
        <f>C50+C53</f>
        <v>978000</v>
      </c>
      <c r="D49" s="85"/>
      <c r="E49" s="109"/>
    </row>
    <row r="50" spans="1:5" ht="21.75" customHeight="1" x14ac:dyDescent="0.25">
      <c r="A50" s="44" t="s">
        <v>39</v>
      </c>
      <c r="B50" s="45">
        <f>B51+B52</f>
        <v>949500</v>
      </c>
      <c r="C50" s="45">
        <f>C51+C52</f>
        <v>949500</v>
      </c>
      <c r="D50" s="45"/>
      <c r="E50" s="94"/>
    </row>
    <row r="51" spans="1:5" ht="21.75" customHeight="1" x14ac:dyDescent="0.25">
      <c r="A51" s="44" t="s">
        <v>40</v>
      </c>
      <c r="B51" s="45">
        <v>900000</v>
      </c>
      <c r="C51" s="45">
        <v>900000</v>
      </c>
      <c r="D51" s="45"/>
      <c r="E51" s="93"/>
    </row>
    <row r="52" spans="1:5" ht="21.75" customHeight="1" x14ac:dyDescent="0.25">
      <c r="A52" s="44" t="s">
        <v>42</v>
      </c>
      <c r="B52" s="45">
        <v>49500</v>
      </c>
      <c r="C52" s="45">
        <v>49500</v>
      </c>
      <c r="D52" s="45"/>
      <c r="E52" s="93"/>
    </row>
    <row r="53" spans="1:5" ht="28.5" customHeight="1" x14ac:dyDescent="0.25">
      <c r="A53" s="44" t="s">
        <v>43</v>
      </c>
      <c r="B53" s="45">
        <f>SUM(B54:B57)</f>
        <v>28500</v>
      </c>
      <c r="C53" s="45">
        <f>SUM(C54:C57)</f>
        <v>28500</v>
      </c>
      <c r="D53" s="45"/>
      <c r="E53" s="94"/>
    </row>
    <row r="54" spans="1:5" ht="21.75" customHeight="1" x14ac:dyDescent="0.25">
      <c r="A54" s="44" t="s">
        <v>44</v>
      </c>
      <c r="B54" s="45">
        <v>12000</v>
      </c>
      <c r="C54" s="45">
        <v>12000</v>
      </c>
      <c r="D54" s="45"/>
      <c r="E54" s="93"/>
    </row>
    <row r="55" spans="1:5" ht="29.25" customHeight="1" x14ac:dyDescent="0.25">
      <c r="A55" s="44" t="s">
        <v>46</v>
      </c>
      <c r="B55" s="45">
        <v>15000</v>
      </c>
      <c r="C55" s="45">
        <v>15000</v>
      </c>
      <c r="D55" s="45"/>
      <c r="E55" s="93"/>
    </row>
    <row r="56" spans="1:5" ht="25.5" customHeight="1" x14ac:dyDescent="0.25">
      <c r="A56" s="44" t="s">
        <v>47</v>
      </c>
      <c r="B56" s="83">
        <v>500</v>
      </c>
      <c r="C56" s="47">
        <v>500</v>
      </c>
      <c r="D56" s="47"/>
      <c r="E56" s="93"/>
    </row>
    <row r="57" spans="1:5" ht="21.75" customHeight="1" x14ac:dyDescent="0.25">
      <c r="A57" s="44" t="s">
        <v>48</v>
      </c>
      <c r="B57" s="83">
        <v>1000</v>
      </c>
      <c r="C57" s="45">
        <v>1000</v>
      </c>
      <c r="D57" s="45"/>
      <c r="E57" s="93"/>
    </row>
    <row r="58" spans="1:5" ht="30" customHeight="1" x14ac:dyDescent="0.25">
      <c r="A58" s="58" t="s">
        <v>82</v>
      </c>
      <c r="B58" s="59">
        <f>B59+B74</f>
        <v>37855</v>
      </c>
      <c r="C58" s="59">
        <f>C59+C74</f>
        <v>24705</v>
      </c>
      <c r="D58" s="59">
        <v>24705</v>
      </c>
      <c r="E58" s="59">
        <v>24705</v>
      </c>
    </row>
    <row r="59" spans="1:5" s="87" customFormat="1" ht="21.75" customHeight="1" x14ac:dyDescent="0.25">
      <c r="A59" s="84" t="s">
        <v>38</v>
      </c>
      <c r="B59" s="85">
        <f>B60+B64+B70+B72</f>
        <v>30055</v>
      </c>
      <c r="C59" s="85">
        <f>C60+C64+C70+C72</f>
        <v>18305</v>
      </c>
      <c r="D59" s="85"/>
      <c r="E59" s="109"/>
    </row>
    <row r="60" spans="1:5" ht="21.75" customHeight="1" x14ac:dyDescent="0.25">
      <c r="A60" s="44" t="s">
        <v>39</v>
      </c>
      <c r="B60" s="45">
        <f>SUM(B61:B63)</f>
        <v>1770</v>
      </c>
      <c r="C60" s="45">
        <f>SUM(C61:C63)</f>
        <v>2170</v>
      </c>
      <c r="D60" s="45"/>
      <c r="E60" s="94"/>
    </row>
    <row r="61" spans="1:5" ht="21.75" customHeight="1" x14ac:dyDescent="0.25">
      <c r="A61" s="44" t="s">
        <v>40</v>
      </c>
      <c r="B61" s="83">
        <v>1300</v>
      </c>
      <c r="C61" s="45">
        <v>1300</v>
      </c>
      <c r="D61" s="45"/>
      <c r="E61" s="93"/>
    </row>
    <row r="62" spans="1:5" ht="21.75" customHeight="1" x14ac:dyDescent="0.25">
      <c r="A62" s="44" t="s">
        <v>41</v>
      </c>
      <c r="B62" s="81">
        <v>200</v>
      </c>
      <c r="C62" s="47">
        <v>600</v>
      </c>
      <c r="D62" s="47"/>
      <c r="E62" s="93"/>
    </row>
    <row r="63" spans="1:5" ht="21.75" customHeight="1" x14ac:dyDescent="0.25">
      <c r="A63" s="44" t="s">
        <v>42</v>
      </c>
      <c r="B63" s="81">
        <v>270</v>
      </c>
      <c r="C63" s="47">
        <v>270</v>
      </c>
      <c r="D63" s="47"/>
      <c r="E63" s="93"/>
    </row>
    <row r="64" spans="1:5" ht="21.75" customHeight="1" x14ac:dyDescent="0.25">
      <c r="A64" s="44" t="s">
        <v>43</v>
      </c>
      <c r="B64" s="45">
        <f>SUM(B65:B69)</f>
        <v>26400</v>
      </c>
      <c r="C64" s="45">
        <f>SUM(C65:C69)</f>
        <v>14250</v>
      </c>
      <c r="D64" s="45"/>
      <c r="E64" s="94"/>
    </row>
    <row r="65" spans="1:5" ht="25.5" customHeight="1" x14ac:dyDescent="0.25">
      <c r="A65" s="44" t="s">
        <v>44</v>
      </c>
      <c r="B65" s="81">
        <v>1500</v>
      </c>
      <c r="C65" s="81">
        <v>1500</v>
      </c>
      <c r="D65" s="47"/>
      <c r="E65" s="93"/>
    </row>
    <row r="66" spans="1:5" ht="21.75" customHeight="1" x14ac:dyDescent="0.25">
      <c r="A66" s="44" t="s">
        <v>45</v>
      </c>
      <c r="B66" s="83">
        <v>5500</v>
      </c>
      <c r="C66" s="81">
        <v>5500</v>
      </c>
      <c r="D66" s="47"/>
      <c r="E66" s="93"/>
    </row>
    <row r="67" spans="1:5" ht="21.75" customHeight="1" x14ac:dyDescent="0.25">
      <c r="A67" s="44" t="s">
        <v>46</v>
      </c>
      <c r="B67" s="81">
        <v>4900</v>
      </c>
      <c r="C67" s="81">
        <v>4900</v>
      </c>
      <c r="D67" s="47"/>
      <c r="E67" s="93"/>
    </row>
    <row r="68" spans="1:5" ht="28.5" customHeight="1" x14ac:dyDescent="0.25">
      <c r="A68" s="44" t="s">
        <v>47</v>
      </c>
      <c r="B68" s="83">
        <v>13000</v>
      </c>
      <c r="C68" s="81">
        <v>850</v>
      </c>
      <c r="D68" s="47"/>
      <c r="E68" s="93"/>
    </row>
    <row r="69" spans="1:5" ht="21.75" customHeight="1" x14ac:dyDescent="0.25">
      <c r="A69" s="44" t="s">
        <v>48</v>
      </c>
      <c r="B69" s="81">
        <v>1500</v>
      </c>
      <c r="C69" s="81">
        <v>1500</v>
      </c>
      <c r="D69" s="45"/>
      <c r="E69" s="93"/>
    </row>
    <row r="70" spans="1:5" ht="21.75" customHeight="1" x14ac:dyDescent="0.25">
      <c r="A70" s="44" t="s">
        <v>49</v>
      </c>
      <c r="B70" s="81">
        <f>B71</f>
        <v>265</v>
      </c>
      <c r="C70" s="81">
        <v>265</v>
      </c>
      <c r="D70" s="47"/>
      <c r="E70" s="111"/>
    </row>
    <row r="71" spans="1:5" ht="21.75" customHeight="1" x14ac:dyDescent="0.25">
      <c r="A71" s="44" t="s">
        <v>50</v>
      </c>
      <c r="B71" s="81">
        <v>265</v>
      </c>
      <c r="C71" s="81">
        <v>265</v>
      </c>
      <c r="D71" s="47"/>
      <c r="E71" s="93"/>
    </row>
    <row r="72" spans="1:5" ht="28.5" customHeight="1" x14ac:dyDescent="0.25">
      <c r="A72" s="44" t="s">
        <v>51</v>
      </c>
      <c r="B72" s="83">
        <v>1620</v>
      </c>
      <c r="C72" s="81">
        <v>1620</v>
      </c>
      <c r="D72" s="45"/>
      <c r="E72" s="94"/>
    </row>
    <row r="73" spans="1:5" ht="21.75" customHeight="1" x14ac:dyDescent="0.25">
      <c r="A73" s="44" t="s">
        <v>52</v>
      </c>
      <c r="B73" s="83">
        <v>1620</v>
      </c>
      <c r="C73" s="81">
        <v>1620</v>
      </c>
      <c r="D73" s="45"/>
      <c r="E73" s="93"/>
    </row>
    <row r="74" spans="1:5" s="87" customFormat="1" ht="26.25" customHeight="1" x14ac:dyDescent="0.25">
      <c r="A74" s="84" t="s">
        <v>53</v>
      </c>
      <c r="B74" s="85">
        <f>B75+B77</f>
        <v>7800</v>
      </c>
      <c r="C74" s="88">
        <v>6400</v>
      </c>
      <c r="D74" s="85"/>
      <c r="E74" s="109"/>
    </row>
    <row r="75" spans="1:5" ht="27.75" customHeight="1" x14ac:dyDescent="0.25">
      <c r="A75" s="44" t="s">
        <v>54</v>
      </c>
      <c r="B75" s="83">
        <v>400</v>
      </c>
      <c r="C75" s="47">
        <v>400</v>
      </c>
      <c r="D75" s="47"/>
      <c r="E75" s="111"/>
    </row>
    <row r="76" spans="1:5" ht="27.75" customHeight="1" x14ac:dyDescent="0.25">
      <c r="A76" s="44" t="s">
        <v>55</v>
      </c>
      <c r="B76" s="83">
        <v>400</v>
      </c>
      <c r="C76" s="47">
        <v>400</v>
      </c>
      <c r="D76" s="47"/>
      <c r="E76" s="93"/>
    </row>
    <row r="77" spans="1:5" ht="26.25" customHeight="1" x14ac:dyDescent="0.25">
      <c r="A77" s="44" t="s">
        <v>56</v>
      </c>
      <c r="B77" s="45">
        <f>B78+B79</f>
        <v>7400</v>
      </c>
      <c r="C77" s="45">
        <v>6000</v>
      </c>
      <c r="D77" s="45"/>
      <c r="E77" s="94"/>
    </row>
    <row r="78" spans="1:5" ht="21.75" customHeight="1" x14ac:dyDescent="0.25">
      <c r="A78" s="44" t="s">
        <v>57</v>
      </c>
      <c r="B78" s="45">
        <v>6000</v>
      </c>
      <c r="C78" s="45">
        <v>6000</v>
      </c>
      <c r="D78" s="45"/>
      <c r="E78" s="93"/>
    </row>
    <row r="79" spans="1:5" ht="27.75" customHeight="1" x14ac:dyDescent="0.25">
      <c r="A79" s="44" t="s">
        <v>58</v>
      </c>
      <c r="B79" s="81">
        <v>1400</v>
      </c>
      <c r="C79" s="45">
        <v>0</v>
      </c>
      <c r="D79" s="45"/>
      <c r="E79" s="93"/>
    </row>
    <row r="80" spans="1:5" ht="31.5" customHeight="1" x14ac:dyDescent="0.25">
      <c r="A80" s="58" t="s">
        <v>83</v>
      </c>
      <c r="B80" s="59">
        <f>B81</f>
        <v>1879032</v>
      </c>
      <c r="C80" s="59">
        <f>C81</f>
        <v>1979032</v>
      </c>
      <c r="D80" s="59">
        <v>1979032</v>
      </c>
      <c r="E80" s="59">
        <v>1979032</v>
      </c>
    </row>
    <row r="81" spans="1:5" s="87" customFormat="1" ht="21.75" customHeight="1" x14ac:dyDescent="0.25">
      <c r="A81" s="84" t="s">
        <v>38</v>
      </c>
      <c r="B81" s="85">
        <f>B82+B86</f>
        <v>1879032</v>
      </c>
      <c r="C81" s="85">
        <f>C82+C86</f>
        <v>1979032</v>
      </c>
      <c r="D81" s="85"/>
      <c r="E81" s="109"/>
    </row>
    <row r="82" spans="1:5" ht="21.75" customHeight="1" x14ac:dyDescent="0.25">
      <c r="A82" s="44" t="s">
        <v>39</v>
      </c>
      <c r="B82" s="45">
        <f>SUM(B83:B85)</f>
        <v>1875000</v>
      </c>
      <c r="C82" s="45">
        <f>SUM(C83:C85)</f>
        <v>1975000</v>
      </c>
      <c r="D82" s="45"/>
      <c r="E82" s="94"/>
    </row>
    <row r="83" spans="1:5" ht="21.75" customHeight="1" x14ac:dyDescent="0.25">
      <c r="A83" s="44" t="s">
        <v>40</v>
      </c>
      <c r="B83" s="45">
        <v>1550000</v>
      </c>
      <c r="C83" s="45">
        <v>1650000</v>
      </c>
      <c r="D83" s="45"/>
      <c r="E83" s="93"/>
    </row>
    <row r="84" spans="1:5" ht="21.75" customHeight="1" x14ac:dyDescent="0.25">
      <c r="A84" s="44" t="s">
        <v>41</v>
      </c>
      <c r="B84" s="45">
        <v>65000</v>
      </c>
      <c r="C84" s="45">
        <v>65000</v>
      </c>
      <c r="D84" s="45"/>
      <c r="E84" s="93"/>
    </row>
    <row r="85" spans="1:5" ht="21.75" customHeight="1" x14ac:dyDescent="0.25">
      <c r="A85" s="44" t="s">
        <v>42</v>
      </c>
      <c r="B85" s="45">
        <v>260000</v>
      </c>
      <c r="C85" s="45">
        <v>260000</v>
      </c>
      <c r="D85" s="45"/>
      <c r="E85" s="93"/>
    </row>
    <row r="86" spans="1:5" ht="21.75" customHeight="1" x14ac:dyDescent="0.25">
      <c r="A86" s="44" t="s">
        <v>43</v>
      </c>
      <c r="B86" s="45">
        <f>B87</f>
        <v>4032</v>
      </c>
      <c r="C86" s="45">
        <v>4032</v>
      </c>
      <c r="D86" s="45"/>
      <c r="E86" s="94"/>
    </row>
    <row r="87" spans="1:5" ht="21.75" customHeight="1" x14ac:dyDescent="0.25">
      <c r="A87" s="44" t="s">
        <v>48</v>
      </c>
      <c r="B87" s="45">
        <v>4032</v>
      </c>
      <c r="C87" s="45">
        <v>4032</v>
      </c>
      <c r="D87" s="45"/>
      <c r="E87" s="93"/>
    </row>
    <row r="88" spans="1:5" ht="21.75" customHeight="1" x14ac:dyDescent="0.25">
      <c r="A88" s="58" t="s">
        <v>84</v>
      </c>
      <c r="B88" s="59">
        <v>3500</v>
      </c>
      <c r="C88" s="59">
        <v>3500</v>
      </c>
      <c r="D88" s="59">
        <v>3500</v>
      </c>
      <c r="E88" s="59">
        <v>3500</v>
      </c>
    </row>
    <row r="89" spans="1:5" s="87" customFormat="1" ht="21.75" customHeight="1" x14ac:dyDescent="0.25">
      <c r="A89" s="84" t="s">
        <v>38</v>
      </c>
      <c r="B89" s="85">
        <v>3500</v>
      </c>
      <c r="C89" s="85">
        <v>3500</v>
      </c>
      <c r="D89" s="85"/>
      <c r="E89" s="109"/>
    </row>
    <row r="90" spans="1:5" ht="21.75" customHeight="1" x14ac:dyDescent="0.25">
      <c r="A90" s="44" t="s">
        <v>43</v>
      </c>
      <c r="B90" s="45">
        <v>3500</v>
      </c>
      <c r="C90" s="45">
        <v>3500</v>
      </c>
      <c r="D90" s="45"/>
      <c r="E90" s="94"/>
    </row>
    <row r="91" spans="1:5" ht="29.25" customHeight="1" x14ac:dyDescent="0.25">
      <c r="A91" s="44" t="s">
        <v>45</v>
      </c>
      <c r="B91" s="45">
        <v>3500</v>
      </c>
      <c r="C91" s="45">
        <v>3500</v>
      </c>
      <c r="D91" s="45"/>
      <c r="E91" s="93"/>
    </row>
    <row r="92" spans="1:5" ht="21.75" customHeight="1" x14ac:dyDescent="0.25">
      <c r="A92" s="58" t="s">
        <v>85</v>
      </c>
      <c r="B92" s="59">
        <f>B93+B100</f>
        <v>12650</v>
      </c>
      <c r="C92" s="59">
        <f>C93+C99</f>
        <v>12650</v>
      </c>
      <c r="D92" s="59">
        <v>12650</v>
      </c>
      <c r="E92" s="59">
        <v>12650</v>
      </c>
    </row>
    <row r="93" spans="1:5" s="87" customFormat="1" ht="21.75" customHeight="1" x14ac:dyDescent="0.25">
      <c r="A93" s="84" t="s">
        <v>38</v>
      </c>
      <c r="B93" s="88">
        <f>B94</f>
        <v>1750</v>
      </c>
      <c r="C93" s="85">
        <f>C94</f>
        <v>1750</v>
      </c>
      <c r="D93" s="85"/>
      <c r="E93" s="109"/>
    </row>
    <row r="94" spans="1:5" ht="21.75" customHeight="1" x14ac:dyDescent="0.25">
      <c r="A94" s="44" t="s">
        <v>43</v>
      </c>
      <c r="B94" s="81">
        <f>SUM(B95:B98)</f>
        <v>1750</v>
      </c>
      <c r="C94" s="45">
        <f>SUM(C95:C98)</f>
        <v>1750</v>
      </c>
      <c r="D94" s="45"/>
      <c r="E94" s="94"/>
    </row>
    <row r="95" spans="1:5" ht="31.5" customHeight="1" x14ac:dyDescent="0.25">
      <c r="A95" s="44" t="s">
        <v>44</v>
      </c>
      <c r="B95" s="83">
        <v>50</v>
      </c>
      <c r="C95" s="47">
        <v>50</v>
      </c>
      <c r="D95" s="47"/>
      <c r="E95" s="93"/>
    </row>
    <row r="96" spans="1:5" ht="21.75" customHeight="1" x14ac:dyDescent="0.25">
      <c r="A96" s="44" t="s">
        <v>45</v>
      </c>
      <c r="B96" s="81">
        <v>300</v>
      </c>
      <c r="C96" s="47">
        <v>500</v>
      </c>
      <c r="D96" s="47"/>
      <c r="E96" s="93"/>
    </row>
    <row r="97" spans="1:5" ht="28.5" customHeight="1" x14ac:dyDescent="0.25">
      <c r="A97" s="44" t="s">
        <v>46</v>
      </c>
      <c r="B97" s="81">
        <v>1000</v>
      </c>
      <c r="C97" s="45">
        <v>1000</v>
      </c>
      <c r="D97" s="45"/>
      <c r="E97" s="93"/>
    </row>
    <row r="98" spans="1:5" ht="26.25" customHeight="1" x14ac:dyDescent="0.25">
      <c r="A98" s="44" t="s">
        <v>47</v>
      </c>
      <c r="B98" s="83">
        <v>400</v>
      </c>
      <c r="C98" s="47">
        <v>200</v>
      </c>
      <c r="D98" s="47"/>
      <c r="E98" s="93"/>
    </row>
    <row r="99" spans="1:5" s="87" customFormat="1" ht="25.5" customHeight="1" x14ac:dyDescent="0.25">
      <c r="A99" s="84" t="s">
        <v>53</v>
      </c>
      <c r="B99" s="88">
        <f>B100</f>
        <v>10900</v>
      </c>
      <c r="C99" s="85">
        <v>10900</v>
      </c>
      <c r="D99" s="85"/>
      <c r="E99" s="109"/>
    </row>
    <row r="100" spans="1:5" ht="41.25" customHeight="1" x14ac:dyDescent="0.25">
      <c r="A100" s="44" t="s">
        <v>56</v>
      </c>
      <c r="B100" s="81">
        <f>B101+B102</f>
        <v>10900</v>
      </c>
      <c r="C100" s="45">
        <v>10900</v>
      </c>
      <c r="D100" s="45"/>
      <c r="E100" s="94"/>
    </row>
    <row r="101" spans="1:5" ht="21.75" customHeight="1" x14ac:dyDescent="0.25">
      <c r="A101" s="44" t="s">
        <v>57</v>
      </c>
      <c r="B101" s="81">
        <v>10000</v>
      </c>
      <c r="C101" s="45">
        <v>10000</v>
      </c>
      <c r="D101" s="45"/>
      <c r="E101" s="93"/>
    </row>
    <row r="102" spans="1:5" ht="27.75" customHeight="1" x14ac:dyDescent="0.25">
      <c r="A102" s="44" t="s">
        <v>58</v>
      </c>
      <c r="B102" s="81">
        <v>900</v>
      </c>
      <c r="C102" s="47">
        <v>900</v>
      </c>
      <c r="D102" s="47"/>
      <c r="E102" s="93"/>
    </row>
    <row r="103" spans="1:5" ht="38.25" customHeight="1" x14ac:dyDescent="0.25">
      <c r="A103" s="58" t="s">
        <v>86</v>
      </c>
      <c r="B103" s="108">
        <f>B104</f>
        <v>260</v>
      </c>
      <c r="C103" s="62">
        <v>260</v>
      </c>
      <c r="D103" s="62">
        <v>260</v>
      </c>
      <c r="E103" s="62">
        <v>260</v>
      </c>
    </row>
    <row r="104" spans="1:5" s="87" customFormat="1" x14ac:dyDescent="0.25">
      <c r="A104" s="84" t="s">
        <v>38</v>
      </c>
      <c r="B104" s="88">
        <f>B105</f>
        <v>260</v>
      </c>
      <c r="C104" s="86">
        <v>260</v>
      </c>
      <c r="D104" s="86"/>
      <c r="E104" s="112"/>
    </row>
    <row r="105" spans="1:5" x14ac:dyDescent="0.25">
      <c r="A105" s="44" t="s">
        <v>43</v>
      </c>
      <c r="B105" s="81">
        <f>B106</f>
        <v>260</v>
      </c>
      <c r="C105" s="47">
        <v>260</v>
      </c>
      <c r="D105" s="47"/>
      <c r="E105" s="111"/>
    </row>
    <row r="106" spans="1:5" x14ac:dyDescent="0.25">
      <c r="A106" s="44" t="s">
        <v>46</v>
      </c>
      <c r="B106" s="81">
        <v>260</v>
      </c>
      <c r="C106" s="47">
        <v>260</v>
      </c>
      <c r="D106" s="47"/>
      <c r="E106" s="93"/>
    </row>
    <row r="107" spans="1:5" x14ac:dyDescent="0.25">
      <c r="E107" s="113"/>
    </row>
  </sheetData>
  <mergeCells count="4">
    <mergeCell ref="A1:E1"/>
    <mergeCell ref="A3:E3"/>
    <mergeCell ref="A4:H4"/>
    <mergeCell ref="A2:E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workbookViewId="0">
      <selection activeCell="B7" sqref="B7"/>
    </sheetView>
  </sheetViews>
  <sheetFormatPr defaultRowHeight="15" x14ac:dyDescent="0.25"/>
  <cols>
    <col min="1" max="5" width="25.28515625" customWidth="1"/>
  </cols>
  <sheetData>
    <row r="1" spans="1:8" ht="39.75" customHeight="1" x14ac:dyDescent="0.25">
      <c r="A1" s="142" t="s">
        <v>120</v>
      </c>
      <c r="B1" s="142"/>
      <c r="C1" s="142"/>
      <c r="D1" s="142"/>
      <c r="E1" s="142"/>
      <c r="F1" s="31"/>
      <c r="G1" s="31"/>
      <c r="H1" s="31"/>
    </row>
    <row r="2" spans="1:8" ht="39.75" customHeight="1" x14ac:dyDescent="0.25">
      <c r="A2" s="142" t="s">
        <v>12</v>
      </c>
      <c r="B2" s="142"/>
      <c r="C2" s="142"/>
      <c r="D2" s="142"/>
      <c r="E2" s="142"/>
      <c r="F2" s="31"/>
      <c r="G2" s="31"/>
      <c r="H2" s="31"/>
    </row>
    <row r="3" spans="1:8" ht="39.75" customHeight="1" x14ac:dyDescent="0.25">
      <c r="A3" s="141" t="s">
        <v>21</v>
      </c>
      <c r="B3" s="141"/>
      <c r="C3" s="141"/>
      <c r="D3" s="141"/>
      <c r="E3" s="141"/>
      <c r="F3" s="53"/>
      <c r="G3" s="53"/>
      <c r="H3" s="53"/>
    </row>
    <row r="4" spans="1:8" ht="39.75" customHeight="1" thickBot="1" x14ac:dyDescent="0.3">
      <c r="A4" s="53" t="s">
        <v>94</v>
      </c>
      <c r="B4" s="53"/>
      <c r="C4" s="53"/>
      <c r="D4" s="53"/>
      <c r="E4" s="53"/>
    </row>
    <row r="5" spans="1:8" ht="39.75" customHeight="1" thickBot="1" x14ac:dyDescent="0.3">
      <c r="A5" s="35" t="s">
        <v>18</v>
      </c>
      <c r="B5" s="35" t="s">
        <v>123</v>
      </c>
      <c r="C5" s="35" t="s">
        <v>113</v>
      </c>
      <c r="D5" s="35" t="s">
        <v>114</v>
      </c>
      <c r="E5" s="35" t="s">
        <v>117</v>
      </c>
    </row>
    <row r="6" spans="1:8" ht="39.75" customHeight="1" x14ac:dyDescent="0.25">
      <c r="A6" s="44" t="s">
        <v>88</v>
      </c>
      <c r="B6" s="45">
        <f>B7</f>
        <v>3241092.77</v>
      </c>
      <c r="C6" s="45">
        <f>C7</f>
        <v>3329484</v>
      </c>
      <c r="D6" s="45">
        <f>D7</f>
        <v>3324984</v>
      </c>
      <c r="E6" s="57">
        <f>E7</f>
        <v>3324984</v>
      </c>
    </row>
    <row r="7" spans="1:8" ht="39.75" customHeight="1" x14ac:dyDescent="0.25">
      <c r="A7" s="44" t="s">
        <v>89</v>
      </c>
      <c r="B7" s="45">
        <f>B8+B10</f>
        <v>3241092.77</v>
      </c>
      <c r="C7" s="45">
        <f>C8+C10</f>
        <v>3329484</v>
      </c>
      <c r="D7" s="45">
        <f>D8+D10</f>
        <v>3324984</v>
      </c>
      <c r="E7" s="57">
        <f>E8+E10</f>
        <v>3324984</v>
      </c>
    </row>
    <row r="8" spans="1:8" ht="26.25" x14ac:dyDescent="0.25">
      <c r="A8" s="44" t="s">
        <v>90</v>
      </c>
      <c r="B8" s="45">
        <f>B9</f>
        <v>2128626.19</v>
      </c>
      <c r="C8" s="45">
        <f>C9</f>
        <v>2232422</v>
      </c>
      <c r="D8" s="45">
        <f>D9</f>
        <v>2232422</v>
      </c>
      <c r="E8" s="57">
        <f>E9</f>
        <v>2232422</v>
      </c>
    </row>
    <row r="9" spans="1:8" ht="26.25" x14ac:dyDescent="0.25">
      <c r="A9" s="63" t="s">
        <v>91</v>
      </c>
      <c r="B9" s="64">
        <v>2128626.19</v>
      </c>
      <c r="C9" s="64">
        <v>2232422</v>
      </c>
      <c r="D9" s="64">
        <v>2232422</v>
      </c>
      <c r="E9" s="65">
        <v>2232422</v>
      </c>
    </row>
    <row r="10" spans="1:8" ht="26.25" x14ac:dyDescent="0.25">
      <c r="A10" s="44" t="s">
        <v>92</v>
      </c>
      <c r="B10" s="45">
        <f>B11</f>
        <v>1112466.58</v>
      </c>
      <c r="C10" s="45">
        <f>C11</f>
        <v>1097062</v>
      </c>
      <c r="D10" s="45">
        <f>D11</f>
        <v>1092562</v>
      </c>
      <c r="E10" s="57">
        <f>E11</f>
        <v>1092562</v>
      </c>
    </row>
    <row r="11" spans="1:8" ht="26.25" x14ac:dyDescent="0.25">
      <c r="A11" s="63" t="s">
        <v>93</v>
      </c>
      <c r="B11" s="64">
        <v>1112466.58</v>
      </c>
      <c r="C11" s="64">
        <v>1097062</v>
      </c>
      <c r="D11" s="64">
        <v>1092562</v>
      </c>
      <c r="E11" s="65">
        <v>1092562</v>
      </c>
    </row>
  </sheetData>
  <mergeCells count="3">
    <mergeCell ref="A1:E1"/>
    <mergeCell ref="A3:E3"/>
    <mergeCell ref="A2:E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8"/>
  <sheetViews>
    <sheetView workbookViewId="0">
      <selection activeCell="E128" sqref="E128"/>
    </sheetView>
  </sheetViews>
  <sheetFormatPr defaultRowHeight="15" x14ac:dyDescent="0.25"/>
  <cols>
    <col min="1" max="1" width="43.28515625" style="78" customWidth="1"/>
    <col min="2" max="2" width="26.28515625" style="78" customWidth="1"/>
    <col min="3" max="4" width="21.140625" style="78" customWidth="1"/>
    <col min="5" max="5" width="24.7109375" style="78" customWidth="1"/>
  </cols>
  <sheetData>
    <row r="1" spans="1:8" ht="22.5" customHeight="1" x14ac:dyDescent="0.25">
      <c r="A1" s="142" t="s">
        <v>121</v>
      </c>
      <c r="B1" s="142"/>
      <c r="C1" s="142"/>
      <c r="D1" s="142"/>
      <c r="E1" s="142"/>
      <c r="F1" s="31"/>
      <c r="G1" s="31"/>
      <c r="H1" s="31"/>
    </row>
    <row r="2" spans="1:8" ht="22.5" customHeight="1" x14ac:dyDescent="0.25">
      <c r="A2" s="141" t="s">
        <v>112</v>
      </c>
      <c r="B2" s="141"/>
      <c r="C2" s="141"/>
      <c r="D2" s="141"/>
      <c r="E2" s="141"/>
      <c r="F2" s="31"/>
      <c r="G2" s="31"/>
      <c r="H2" s="31"/>
    </row>
    <row r="3" spans="1:8" ht="22.5" customHeight="1" thickBot="1" x14ac:dyDescent="0.3">
      <c r="A3" s="141"/>
      <c r="B3" s="141"/>
      <c r="C3" s="141"/>
      <c r="D3" s="141"/>
      <c r="E3" s="141"/>
      <c r="F3" s="141"/>
      <c r="G3" s="141"/>
      <c r="H3" s="141"/>
    </row>
    <row r="4" spans="1:8" ht="15.75" thickBot="1" x14ac:dyDescent="0.3">
      <c r="A4" s="35" t="s">
        <v>18</v>
      </c>
      <c r="B4" s="35" t="s">
        <v>19</v>
      </c>
      <c r="C4" s="35" t="s">
        <v>113</v>
      </c>
      <c r="D4" s="35" t="s">
        <v>114</v>
      </c>
      <c r="E4" s="35" t="s">
        <v>115</v>
      </c>
    </row>
    <row r="5" spans="1:8" ht="17.25" x14ac:dyDescent="0.25">
      <c r="A5" s="66" t="s">
        <v>95</v>
      </c>
      <c r="B5" s="67">
        <v>3241092.77</v>
      </c>
      <c r="C5" s="67">
        <v>3329484</v>
      </c>
      <c r="D5" s="67">
        <v>3324984</v>
      </c>
      <c r="E5" s="57">
        <v>3324984</v>
      </c>
    </row>
    <row r="6" spans="1:8" ht="31.5" x14ac:dyDescent="0.25">
      <c r="A6" s="68" t="s">
        <v>75</v>
      </c>
      <c r="B6" s="69">
        <v>3241092.77</v>
      </c>
      <c r="C6" s="69">
        <v>3329484</v>
      </c>
      <c r="D6" s="69">
        <v>3324984</v>
      </c>
      <c r="E6" s="70">
        <v>3324984</v>
      </c>
    </row>
    <row r="7" spans="1:8" x14ac:dyDescent="0.25">
      <c r="A7" s="38" t="s">
        <v>76</v>
      </c>
      <c r="B7" s="39">
        <v>3241092.77</v>
      </c>
      <c r="C7" s="39">
        <v>3329484</v>
      </c>
      <c r="D7" s="39">
        <v>3324984</v>
      </c>
      <c r="E7" s="40">
        <v>3324984</v>
      </c>
    </row>
    <row r="8" spans="1:8" x14ac:dyDescent="0.25">
      <c r="A8" s="58" t="s">
        <v>96</v>
      </c>
      <c r="B8" s="59">
        <v>213894.19</v>
      </c>
      <c r="C8" s="59">
        <v>230840</v>
      </c>
      <c r="D8" s="59">
        <v>230840</v>
      </c>
      <c r="E8" s="60">
        <v>230840</v>
      </c>
    </row>
    <row r="9" spans="1:8" ht="26.25" x14ac:dyDescent="0.25">
      <c r="A9" s="41" t="s">
        <v>97</v>
      </c>
      <c r="B9" s="42">
        <v>48840</v>
      </c>
      <c r="C9" s="42">
        <v>48840</v>
      </c>
      <c r="D9" s="42">
        <v>48840</v>
      </c>
      <c r="E9" s="43">
        <v>48840</v>
      </c>
    </row>
    <row r="10" spans="1:8" ht="26.25" x14ac:dyDescent="0.25">
      <c r="A10" s="44" t="s">
        <v>98</v>
      </c>
      <c r="B10" s="45">
        <v>48840</v>
      </c>
      <c r="C10" s="45">
        <v>48840</v>
      </c>
      <c r="D10" s="45">
        <v>48840</v>
      </c>
      <c r="E10" s="57">
        <v>48840</v>
      </c>
    </row>
    <row r="11" spans="1:8" x14ac:dyDescent="0.25">
      <c r="A11" s="71" t="s">
        <v>80</v>
      </c>
      <c r="B11" s="72">
        <f>B12</f>
        <v>48840</v>
      </c>
      <c r="C11" s="72">
        <v>48840</v>
      </c>
      <c r="D11" s="72">
        <v>48840</v>
      </c>
      <c r="E11" s="73">
        <v>48840</v>
      </c>
    </row>
    <row r="12" spans="1:8" x14ac:dyDescent="0.25">
      <c r="A12" s="74" t="s">
        <v>43</v>
      </c>
      <c r="B12" s="45">
        <f>SUM(B13:B16)</f>
        <v>48840</v>
      </c>
      <c r="C12" s="45">
        <f>SUM(C13:C16)</f>
        <v>48840</v>
      </c>
      <c r="D12" s="45">
        <v>48840</v>
      </c>
      <c r="E12" s="57">
        <v>48840</v>
      </c>
    </row>
    <row r="13" spans="1:8" x14ac:dyDescent="0.25">
      <c r="A13" s="75" t="s">
        <v>44</v>
      </c>
      <c r="B13" s="45">
        <v>4884</v>
      </c>
      <c r="C13" s="45">
        <v>4884</v>
      </c>
      <c r="D13" s="45"/>
      <c r="E13" s="46"/>
    </row>
    <row r="14" spans="1:8" x14ac:dyDescent="0.25">
      <c r="A14" s="75" t="s">
        <v>45</v>
      </c>
      <c r="B14" s="45">
        <v>11000</v>
      </c>
      <c r="C14" s="45">
        <v>11000</v>
      </c>
      <c r="D14" s="45"/>
      <c r="E14" s="46"/>
    </row>
    <row r="15" spans="1:8" x14ac:dyDescent="0.25">
      <c r="A15" s="75" t="s">
        <v>46</v>
      </c>
      <c r="B15" s="45">
        <v>31056</v>
      </c>
      <c r="C15" s="45">
        <v>31056</v>
      </c>
      <c r="D15" s="45"/>
      <c r="E15" s="46"/>
    </row>
    <row r="16" spans="1:8" x14ac:dyDescent="0.25">
      <c r="A16" s="75" t="s">
        <v>48</v>
      </c>
      <c r="B16" s="45">
        <v>1900</v>
      </c>
      <c r="C16" s="45">
        <v>1900</v>
      </c>
      <c r="D16" s="45"/>
      <c r="E16" s="46"/>
    </row>
    <row r="17" spans="1:5" ht="39" x14ac:dyDescent="0.25">
      <c r="A17" s="41" t="s">
        <v>99</v>
      </c>
      <c r="B17" s="42">
        <f>B18</f>
        <v>161054.19</v>
      </c>
      <c r="C17" s="42">
        <v>177000</v>
      </c>
      <c r="D17" s="42">
        <v>177000</v>
      </c>
      <c r="E17" s="43">
        <v>177000</v>
      </c>
    </row>
    <row r="18" spans="1:5" ht="26.25" x14ac:dyDescent="0.25">
      <c r="A18" s="44" t="s">
        <v>98</v>
      </c>
      <c r="B18" s="45">
        <f>B19</f>
        <v>161054.19</v>
      </c>
      <c r="C18" s="45">
        <v>177000</v>
      </c>
      <c r="D18" s="45">
        <v>177000</v>
      </c>
      <c r="E18" s="57">
        <v>177000</v>
      </c>
    </row>
    <row r="19" spans="1:5" x14ac:dyDescent="0.25">
      <c r="A19" s="71" t="s">
        <v>80</v>
      </c>
      <c r="B19" s="72">
        <f>B20</f>
        <v>161054.19</v>
      </c>
      <c r="C19" s="72">
        <v>177000</v>
      </c>
      <c r="D19" s="72">
        <v>177000</v>
      </c>
      <c r="E19" s="73">
        <v>177000</v>
      </c>
    </row>
    <row r="20" spans="1:5" x14ac:dyDescent="0.25">
      <c r="A20" s="74" t="s">
        <v>43</v>
      </c>
      <c r="B20" s="45">
        <f>SUM(B21:B23)</f>
        <v>161054.19</v>
      </c>
      <c r="C20" s="45">
        <f>SUM(C21:C23)</f>
        <v>177000</v>
      </c>
      <c r="D20" s="45">
        <v>177000</v>
      </c>
      <c r="E20" s="57">
        <v>177000</v>
      </c>
    </row>
    <row r="21" spans="1:5" x14ac:dyDescent="0.25">
      <c r="A21" s="75" t="s">
        <v>44</v>
      </c>
      <c r="B21" s="45">
        <v>24000</v>
      </c>
      <c r="C21" s="45">
        <v>29000</v>
      </c>
      <c r="D21" s="45"/>
      <c r="E21" s="46"/>
    </row>
    <row r="22" spans="1:5" x14ac:dyDescent="0.25">
      <c r="A22" s="75" t="s">
        <v>45</v>
      </c>
      <c r="B22" s="45">
        <v>48000</v>
      </c>
      <c r="C22" s="45">
        <v>58000</v>
      </c>
      <c r="D22" s="45"/>
      <c r="E22" s="46"/>
    </row>
    <row r="23" spans="1:5" x14ac:dyDescent="0.25">
      <c r="A23" s="75" t="s">
        <v>46</v>
      </c>
      <c r="B23" s="45">
        <v>89054.19</v>
      </c>
      <c r="C23" s="45">
        <v>90000</v>
      </c>
      <c r="D23" s="45"/>
      <c r="E23" s="46"/>
    </row>
    <row r="24" spans="1:5" x14ac:dyDescent="0.25">
      <c r="A24" s="41" t="s">
        <v>100</v>
      </c>
      <c r="B24" s="42">
        <v>4000</v>
      </c>
      <c r="C24" s="42">
        <v>5000</v>
      </c>
      <c r="D24" s="42">
        <v>5000</v>
      </c>
      <c r="E24" s="43">
        <v>5000</v>
      </c>
    </row>
    <row r="25" spans="1:5" ht="26.25" x14ac:dyDescent="0.25">
      <c r="A25" s="44" t="s">
        <v>98</v>
      </c>
      <c r="B25" s="45">
        <v>4000</v>
      </c>
      <c r="C25" s="45">
        <v>5000</v>
      </c>
      <c r="D25" s="45">
        <v>5000</v>
      </c>
      <c r="E25" s="57">
        <v>5000</v>
      </c>
    </row>
    <row r="26" spans="1:5" x14ac:dyDescent="0.25">
      <c r="A26" s="71" t="s">
        <v>80</v>
      </c>
      <c r="B26" s="72">
        <v>4000</v>
      </c>
      <c r="C26" s="72">
        <v>5000</v>
      </c>
      <c r="D26" s="72">
        <v>5000</v>
      </c>
      <c r="E26" s="73">
        <v>5000</v>
      </c>
    </row>
    <row r="27" spans="1:5" x14ac:dyDescent="0.25">
      <c r="A27" s="74" t="s">
        <v>43</v>
      </c>
      <c r="B27" s="45">
        <v>4000</v>
      </c>
      <c r="C27" s="45">
        <v>5000</v>
      </c>
      <c r="D27" s="45">
        <v>5000</v>
      </c>
      <c r="E27" s="57">
        <v>5000</v>
      </c>
    </row>
    <row r="28" spans="1:5" x14ac:dyDescent="0.25">
      <c r="A28" s="75" t="s">
        <v>46</v>
      </c>
      <c r="B28" s="45">
        <v>4000</v>
      </c>
      <c r="C28" s="45">
        <v>5000</v>
      </c>
      <c r="D28" s="45"/>
      <c r="E28" s="46"/>
    </row>
    <row r="29" spans="1:5" ht="26.25" x14ac:dyDescent="0.25">
      <c r="A29" s="58" t="s">
        <v>101</v>
      </c>
      <c r="B29" s="59">
        <f>B30</f>
        <v>99210</v>
      </c>
      <c r="C29" s="59">
        <v>93450</v>
      </c>
      <c r="D29" s="59">
        <v>88950</v>
      </c>
      <c r="E29" s="60">
        <v>88950</v>
      </c>
    </row>
    <row r="30" spans="1:5" ht="26.25" x14ac:dyDescent="0.25">
      <c r="A30" s="41" t="s">
        <v>102</v>
      </c>
      <c r="B30" s="42">
        <f>B31</f>
        <v>99210</v>
      </c>
      <c r="C30" s="42">
        <v>93450</v>
      </c>
      <c r="D30" s="42">
        <v>88950</v>
      </c>
      <c r="E30" s="43">
        <v>88950</v>
      </c>
    </row>
    <row r="31" spans="1:5" ht="26.25" x14ac:dyDescent="0.25">
      <c r="A31" s="44" t="s">
        <v>103</v>
      </c>
      <c r="B31" s="45">
        <f>B32</f>
        <v>99210</v>
      </c>
      <c r="C31" s="45">
        <v>93450</v>
      </c>
      <c r="D31" s="45">
        <v>88950</v>
      </c>
      <c r="E31" s="57">
        <v>88950</v>
      </c>
    </row>
    <row r="32" spans="1:5" x14ac:dyDescent="0.25">
      <c r="A32" s="71" t="s">
        <v>79</v>
      </c>
      <c r="B32" s="72">
        <f>B33+B37+B43+B45+B47+B50</f>
        <v>99210</v>
      </c>
      <c r="C32" s="72">
        <v>93450</v>
      </c>
      <c r="D32" s="72">
        <v>88950</v>
      </c>
      <c r="E32" s="73">
        <v>88950</v>
      </c>
    </row>
    <row r="33" spans="1:5" x14ac:dyDescent="0.25">
      <c r="A33" s="74" t="s">
        <v>39</v>
      </c>
      <c r="B33" s="45">
        <f>SUM(B34:B36)</f>
        <v>2200</v>
      </c>
      <c r="C33" s="45">
        <v>2200</v>
      </c>
      <c r="D33" s="45">
        <v>2200</v>
      </c>
      <c r="E33" s="57">
        <v>2200</v>
      </c>
    </row>
    <row r="34" spans="1:5" x14ac:dyDescent="0.25">
      <c r="A34" s="75" t="s">
        <v>40</v>
      </c>
      <c r="B34" s="81">
        <v>500</v>
      </c>
      <c r="C34" s="45">
        <v>500</v>
      </c>
      <c r="D34" s="45"/>
      <c r="E34" s="46"/>
    </row>
    <row r="35" spans="1:5" x14ac:dyDescent="0.25">
      <c r="A35" s="75" t="s">
        <v>41</v>
      </c>
      <c r="B35" s="81">
        <v>1500</v>
      </c>
      <c r="C35" s="45">
        <v>1500</v>
      </c>
      <c r="D35" s="47"/>
      <c r="E35" s="46"/>
    </row>
    <row r="36" spans="1:5" x14ac:dyDescent="0.25">
      <c r="A36" s="75" t="s">
        <v>42</v>
      </c>
      <c r="B36" s="81">
        <v>200</v>
      </c>
      <c r="C36" s="47">
        <v>200</v>
      </c>
      <c r="D36" s="47"/>
      <c r="E36" s="46"/>
    </row>
    <row r="37" spans="1:5" x14ac:dyDescent="0.25">
      <c r="A37" s="74" t="s">
        <v>43</v>
      </c>
      <c r="B37" s="45">
        <f>SUM(B38:B42)</f>
        <v>45400</v>
      </c>
      <c r="C37" s="45">
        <v>44900</v>
      </c>
      <c r="D37" s="45">
        <v>44900</v>
      </c>
      <c r="E37" s="57">
        <v>44900</v>
      </c>
    </row>
    <row r="38" spans="1:5" x14ac:dyDescent="0.25">
      <c r="A38" s="75" t="s">
        <v>44</v>
      </c>
      <c r="B38" s="45">
        <v>10000</v>
      </c>
      <c r="C38" s="45">
        <v>10000</v>
      </c>
      <c r="D38" s="45"/>
      <c r="E38" s="46"/>
    </row>
    <row r="39" spans="1:5" x14ac:dyDescent="0.25">
      <c r="A39" s="75" t="s">
        <v>45</v>
      </c>
      <c r="B39" s="45">
        <v>3000</v>
      </c>
      <c r="C39" s="45">
        <v>3000</v>
      </c>
      <c r="D39" s="45"/>
      <c r="E39" s="46"/>
    </row>
    <row r="40" spans="1:5" x14ac:dyDescent="0.25">
      <c r="A40" s="75" t="s">
        <v>46</v>
      </c>
      <c r="B40" s="45">
        <v>30000</v>
      </c>
      <c r="C40" s="45">
        <v>30000</v>
      </c>
      <c r="D40" s="45"/>
      <c r="E40" s="46"/>
    </row>
    <row r="41" spans="1:5" ht="26.25" x14ac:dyDescent="0.25">
      <c r="A41" s="75" t="s">
        <v>47</v>
      </c>
      <c r="B41" s="81">
        <v>400</v>
      </c>
      <c r="C41" s="47">
        <v>400</v>
      </c>
      <c r="D41" s="47"/>
      <c r="E41" s="46"/>
    </row>
    <row r="42" spans="1:5" x14ac:dyDescent="0.25">
      <c r="A42" s="75" t="s">
        <v>48</v>
      </c>
      <c r="B42" s="81">
        <v>2000</v>
      </c>
      <c r="C42" s="45">
        <v>1500</v>
      </c>
      <c r="D42" s="45"/>
      <c r="E42" s="46"/>
    </row>
    <row r="43" spans="1:5" x14ac:dyDescent="0.25">
      <c r="A43" s="74" t="s">
        <v>49</v>
      </c>
      <c r="B43" s="81">
        <v>1000</v>
      </c>
      <c r="C43" s="45">
        <v>1000</v>
      </c>
      <c r="D43" s="45">
        <v>1500</v>
      </c>
      <c r="E43" s="57">
        <v>1500</v>
      </c>
    </row>
    <row r="44" spans="1:5" x14ac:dyDescent="0.25">
      <c r="A44" s="75" t="s">
        <v>50</v>
      </c>
      <c r="B44" s="81">
        <v>1000</v>
      </c>
      <c r="C44" s="45">
        <v>1000</v>
      </c>
      <c r="D44" s="45"/>
      <c r="E44" s="46"/>
    </row>
    <row r="45" spans="1:5" x14ac:dyDescent="0.25">
      <c r="A45" s="74" t="s">
        <v>51</v>
      </c>
      <c r="B45" s="81">
        <v>10</v>
      </c>
      <c r="C45" s="47">
        <v>50</v>
      </c>
      <c r="D45" s="47">
        <v>50</v>
      </c>
      <c r="E45" s="61">
        <v>50</v>
      </c>
    </row>
    <row r="46" spans="1:5" x14ac:dyDescent="0.25">
      <c r="A46" s="75" t="s">
        <v>52</v>
      </c>
      <c r="B46" s="83">
        <v>10</v>
      </c>
      <c r="C46" s="47">
        <v>50</v>
      </c>
      <c r="D46" s="47"/>
      <c r="E46" s="46"/>
    </row>
    <row r="47" spans="1:5" ht="26.25" x14ac:dyDescent="0.25">
      <c r="A47" s="74" t="s">
        <v>56</v>
      </c>
      <c r="B47" s="45">
        <v>15300</v>
      </c>
      <c r="C47" s="45">
        <v>45300</v>
      </c>
      <c r="D47" s="45">
        <v>20300</v>
      </c>
      <c r="E47" s="57">
        <v>20300</v>
      </c>
    </row>
    <row r="48" spans="1:5" x14ac:dyDescent="0.25">
      <c r="A48" s="75" t="s">
        <v>57</v>
      </c>
      <c r="B48" s="45">
        <v>15000</v>
      </c>
      <c r="C48" s="45">
        <v>45000</v>
      </c>
      <c r="D48" s="45"/>
      <c r="E48" s="46"/>
    </row>
    <row r="49" spans="1:5" ht="26.25" x14ac:dyDescent="0.25">
      <c r="A49" s="75" t="s">
        <v>58</v>
      </c>
      <c r="B49" s="81">
        <v>300</v>
      </c>
      <c r="C49" s="81">
        <v>300</v>
      </c>
      <c r="D49" s="47"/>
      <c r="E49" s="46"/>
    </row>
    <row r="50" spans="1:5" ht="26.25" x14ac:dyDescent="0.25">
      <c r="A50" s="74" t="s">
        <v>59</v>
      </c>
      <c r="B50" s="47">
        <v>35300</v>
      </c>
      <c r="C50" s="81">
        <v>0</v>
      </c>
      <c r="D50" s="45">
        <v>20000</v>
      </c>
      <c r="E50" s="57">
        <v>20000</v>
      </c>
    </row>
    <row r="51" spans="1:5" ht="26.25" x14ac:dyDescent="0.25">
      <c r="A51" s="75" t="s">
        <v>60</v>
      </c>
      <c r="B51" s="83">
        <v>35300</v>
      </c>
      <c r="C51" s="45">
        <v>0</v>
      </c>
      <c r="D51" s="45"/>
      <c r="E51" s="46"/>
    </row>
    <row r="52" spans="1:5" ht="26.25" x14ac:dyDescent="0.25">
      <c r="A52" s="58" t="s">
        <v>104</v>
      </c>
      <c r="B52" s="59">
        <v>1048956.58</v>
      </c>
      <c r="C52" s="59">
        <v>1026162</v>
      </c>
      <c r="D52" s="59">
        <v>1026162</v>
      </c>
      <c r="E52" s="60">
        <v>1026162</v>
      </c>
    </row>
    <row r="53" spans="1:5" x14ac:dyDescent="0.25">
      <c r="A53" s="41" t="s">
        <v>105</v>
      </c>
      <c r="B53" s="42">
        <f>B55+B58</f>
        <v>16691.580000000002</v>
      </c>
      <c r="C53" s="42">
        <v>7047</v>
      </c>
      <c r="D53" s="42">
        <v>7047</v>
      </c>
      <c r="E53" s="43">
        <v>7047</v>
      </c>
    </row>
    <row r="54" spans="1:5" ht="26.25" x14ac:dyDescent="0.25">
      <c r="A54" s="44" t="s">
        <v>103</v>
      </c>
      <c r="B54" s="83">
        <v>16691.580000000002</v>
      </c>
      <c r="C54" s="83">
        <v>7047</v>
      </c>
      <c r="D54" s="81">
        <v>7047</v>
      </c>
      <c r="E54" s="115">
        <v>7047</v>
      </c>
    </row>
    <row r="55" spans="1:5" x14ac:dyDescent="0.25">
      <c r="A55" s="71" t="s">
        <v>78</v>
      </c>
      <c r="B55" s="114">
        <v>797</v>
      </c>
      <c r="C55" s="114">
        <v>797</v>
      </c>
      <c r="D55" s="114">
        <v>7047</v>
      </c>
      <c r="E55" s="116">
        <v>797</v>
      </c>
    </row>
    <row r="56" spans="1:5" ht="26.25" x14ac:dyDescent="0.25">
      <c r="A56" s="74" t="s">
        <v>56</v>
      </c>
      <c r="B56" s="81">
        <v>797</v>
      </c>
      <c r="C56" s="81">
        <v>797</v>
      </c>
      <c r="D56" s="81">
        <v>797</v>
      </c>
      <c r="E56" s="117">
        <v>797</v>
      </c>
    </row>
    <row r="57" spans="1:5" ht="26.25" x14ac:dyDescent="0.25">
      <c r="A57" s="75" t="s">
        <v>58</v>
      </c>
      <c r="B57" s="83">
        <v>797</v>
      </c>
      <c r="C57" s="83">
        <v>797</v>
      </c>
      <c r="D57" s="81"/>
      <c r="E57" s="115"/>
    </row>
    <row r="58" spans="1:5" x14ac:dyDescent="0.25">
      <c r="A58" s="71" t="s">
        <v>78</v>
      </c>
      <c r="B58" s="72">
        <f>B59</f>
        <v>15894.58</v>
      </c>
      <c r="C58" s="72">
        <f>C59</f>
        <v>6250</v>
      </c>
      <c r="D58" s="114">
        <v>6250</v>
      </c>
      <c r="E58" s="73">
        <v>6250</v>
      </c>
    </row>
    <row r="59" spans="1:5" x14ac:dyDescent="0.25">
      <c r="A59" s="74" t="s">
        <v>43</v>
      </c>
      <c r="B59" s="45">
        <f>SUM(B61:B62)</f>
        <v>15894.58</v>
      </c>
      <c r="C59" s="45">
        <f>SUM(C60:C62)</f>
        <v>6250</v>
      </c>
      <c r="D59" s="81">
        <v>6250</v>
      </c>
      <c r="E59" s="57">
        <v>6250</v>
      </c>
    </row>
    <row r="60" spans="1:5" x14ac:dyDescent="0.25">
      <c r="A60" s="75" t="s">
        <v>45</v>
      </c>
      <c r="B60" s="47"/>
      <c r="C60" s="47">
        <v>50</v>
      </c>
      <c r="D60" s="81"/>
      <c r="E60" s="46"/>
    </row>
    <row r="61" spans="1:5" x14ac:dyDescent="0.25">
      <c r="A61" s="75" t="s">
        <v>46</v>
      </c>
      <c r="B61" s="81">
        <v>12588.72</v>
      </c>
      <c r="C61" s="45">
        <v>3400</v>
      </c>
      <c r="D61" s="81"/>
      <c r="E61" s="46"/>
    </row>
    <row r="62" spans="1:5" x14ac:dyDescent="0.25">
      <c r="A62" s="75" t="s">
        <v>48</v>
      </c>
      <c r="B62" s="81">
        <v>3305.86</v>
      </c>
      <c r="C62" s="47">
        <v>2800</v>
      </c>
      <c r="D62" s="81"/>
      <c r="E62" s="46"/>
    </row>
    <row r="63" spans="1:5" ht="26.25" x14ac:dyDescent="0.25">
      <c r="A63" s="41" t="s">
        <v>106</v>
      </c>
      <c r="B63" s="80">
        <v>260</v>
      </c>
      <c r="C63" s="48">
        <v>260</v>
      </c>
      <c r="D63" s="48">
        <v>260</v>
      </c>
      <c r="E63" s="51">
        <v>260</v>
      </c>
    </row>
    <row r="64" spans="1:5" ht="26.25" x14ac:dyDescent="0.25">
      <c r="A64" s="44" t="s">
        <v>103</v>
      </c>
      <c r="B64" s="81">
        <v>260</v>
      </c>
      <c r="C64" s="47">
        <v>260</v>
      </c>
      <c r="D64" s="47">
        <v>260</v>
      </c>
      <c r="E64" s="61">
        <v>260</v>
      </c>
    </row>
    <row r="65" spans="1:5" ht="26.25" x14ac:dyDescent="0.25">
      <c r="A65" s="71" t="s">
        <v>86</v>
      </c>
      <c r="B65" s="114">
        <v>260</v>
      </c>
      <c r="C65" s="76">
        <v>260</v>
      </c>
      <c r="D65" s="76">
        <v>260</v>
      </c>
      <c r="E65" s="77">
        <v>260</v>
      </c>
    </row>
    <row r="66" spans="1:5" x14ac:dyDescent="0.25">
      <c r="A66" s="74" t="s">
        <v>43</v>
      </c>
      <c r="B66" s="81">
        <v>260</v>
      </c>
      <c r="C66" s="47">
        <v>260</v>
      </c>
      <c r="D66" s="47">
        <v>260</v>
      </c>
      <c r="E66" s="61">
        <v>260</v>
      </c>
    </row>
    <row r="67" spans="1:5" x14ac:dyDescent="0.25">
      <c r="A67" s="75" t="s">
        <v>46</v>
      </c>
      <c r="B67" s="81">
        <v>260</v>
      </c>
      <c r="C67" s="47">
        <v>260</v>
      </c>
      <c r="D67" s="47"/>
      <c r="E67" s="46"/>
    </row>
    <row r="68" spans="1:5" ht="26.25" x14ac:dyDescent="0.25">
      <c r="A68" s="41" t="s">
        <v>107</v>
      </c>
      <c r="B68" s="42">
        <f>B69</f>
        <v>12650</v>
      </c>
      <c r="C68" s="42">
        <v>12650</v>
      </c>
      <c r="D68" s="42">
        <v>12650</v>
      </c>
      <c r="E68" s="43">
        <v>12650</v>
      </c>
    </row>
    <row r="69" spans="1:5" ht="26.25" x14ac:dyDescent="0.25">
      <c r="A69" s="44" t="s">
        <v>103</v>
      </c>
      <c r="B69" s="45">
        <f>B70</f>
        <v>12650</v>
      </c>
      <c r="C69" s="45">
        <v>12650</v>
      </c>
      <c r="D69" s="45">
        <v>12650</v>
      </c>
      <c r="E69" s="57">
        <v>12650</v>
      </c>
    </row>
    <row r="70" spans="1:5" x14ac:dyDescent="0.25">
      <c r="A70" s="71" t="s">
        <v>85</v>
      </c>
      <c r="B70" s="72">
        <f>B71+B76</f>
        <v>12650</v>
      </c>
      <c r="C70" s="72">
        <v>12650</v>
      </c>
      <c r="D70" s="72">
        <v>12650</v>
      </c>
      <c r="E70" s="73">
        <v>12650</v>
      </c>
    </row>
    <row r="71" spans="1:5" x14ac:dyDescent="0.25">
      <c r="A71" s="74" t="s">
        <v>43</v>
      </c>
      <c r="B71" s="89">
        <f>SUM(B72:B75)</f>
        <v>1750</v>
      </c>
      <c r="C71" s="45">
        <v>1750</v>
      </c>
      <c r="D71" s="45">
        <v>1750</v>
      </c>
      <c r="E71" s="57">
        <v>1700</v>
      </c>
    </row>
    <row r="72" spans="1:5" x14ac:dyDescent="0.25">
      <c r="A72" s="75" t="s">
        <v>44</v>
      </c>
      <c r="B72" s="83">
        <v>50</v>
      </c>
      <c r="C72" s="47">
        <v>50</v>
      </c>
      <c r="D72" s="47"/>
      <c r="E72" s="46"/>
    </row>
    <row r="73" spans="1:5" x14ac:dyDescent="0.25">
      <c r="A73" s="75" t="s">
        <v>45</v>
      </c>
      <c r="B73" s="81">
        <v>300</v>
      </c>
      <c r="C73" s="47">
        <v>500</v>
      </c>
      <c r="D73" s="47"/>
      <c r="E73" s="46"/>
    </row>
    <row r="74" spans="1:5" x14ac:dyDescent="0.25">
      <c r="A74" s="75" t="s">
        <v>46</v>
      </c>
      <c r="B74" s="81">
        <v>1000</v>
      </c>
      <c r="C74" s="45">
        <v>1000</v>
      </c>
      <c r="D74" s="45"/>
      <c r="E74" s="46"/>
    </row>
    <row r="75" spans="1:5" ht="26.25" x14ac:dyDescent="0.25">
      <c r="A75" s="75" t="s">
        <v>47</v>
      </c>
      <c r="B75" s="83">
        <v>400</v>
      </c>
      <c r="C75" s="47">
        <v>200</v>
      </c>
      <c r="D75" s="47"/>
      <c r="E75" s="46"/>
    </row>
    <row r="76" spans="1:5" ht="26.25" x14ac:dyDescent="0.25">
      <c r="A76" s="74" t="s">
        <v>56</v>
      </c>
      <c r="B76" s="81">
        <f>B77+B78</f>
        <v>10900</v>
      </c>
      <c r="C76" s="45">
        <v>10900</v>
      </c>
      <c r="D76" s="45">
        <v>10900</v>
      </c>
      <c r="E76" s="57">
        <v>10900</v>
      </c>
    </row>
    <row r="77" spans="1:5" x14ac:dyDescent="0.25">
      <c r="A77" s="75" t="s">
        <v>57</v>
      </c>
      <c r="B77" s="81">
        <v>10000</v>
      </c>
      <c r="C77" s="45">
        <v>10000</v>
      </c>
      <c r="D77" s="45"/>
      <c r="E77" s="46"/>
    </row>
    <row r="78" spans="1:5" ht="26.25" x14ac:dyDescent="0.25">
      <c r="A78" s="75" t="s">
        <v>58</v>
      </c>
      <c r="B78" s="81">
        <v>900</v>
      </c>
      <c r="C78" s="47">
        <v>900</v>
      </c>
      <c r="D78" s="47"/>
      <c r="E78" s="46"/>
    </row>
    <row r="79" spans="1:5" ht="26.25" x14ac:dyDescent="0.25">
      <c r="A79" s="41" t="s">
        <v>108</v>
      </c>
      <c r="B79" s="42">
        <f>B80</f>
        <v>978000</v>
      </c>
      <c r="C79" s="42">
        <v>978000</v>
      </c>
      <c r="D79" s="42">
        <v>978000</v>
      </c>
      <c r="E79" s="43">
        <v>978000</v>
      </c>
    </row>
    <row r="80" spans="1:5" ht="26.25" x14ac:dyDescent="0.25">
      <c r="A80" s="44" t="s">
        <v>103</v>
      </c>
      <c r="B80" s="45">
        <f>B81</f>
        <v>978000</v>
      </c>
      <c r="C80" s="45">
        <v>978000</v>
      </c>
      <c r="D80" s="45">
        <v>978000</v>
      </c>
      <c r="E80" s="57">
        <v>978000</v>
      </c>
    </row>
    <row r="81" spans="1:5" ht="26.25" x14ac:dyDescent="0.25">
      <c r="A81" s="71" t="s">
        <v>81</v>
      </c>
      <c r="B81" s="72">
        <f>B82+B85</f>
        <v>978000</v>
      </c>
      <c r="C81" s="72">
        <v>978000</v>
      </c>
      <c r="D81" s="72">
        <v>978000</v>
      </c>
      <c r="E81" s="73">
        <v>978000</v>
      </c>
    </row>
    <row r="82" spans="1:5" x14ac:dyDescent="0.25">
      <c r="A82" s="74" t="s">
        <v>39</v>
      </c>
      <c r="B82" s="45">
        <f>B83+B84</f>
        <v>949500</v>
      </c>
      <c r="C82" s="45">
        <v>949500</v>
      </c>
      <c r="D82" s="45">
        <v>949500</v>
      </c>
      <c r="E82" s="57">
        <v>949500</v>
      </c>
    </row>
    <row r="83" spans="1:5" x14ac:dyDescent="0.25">
      <c r="A83" s="75" t="s">
        <v>40</v>
      </c>
      <c r="B83" s="45">
        <v>900000</v>
      </c>
      <c r="C83" s="45">
        <v>900</v>
      </c>
      <c r="D83" s="45"/>
      <c r="E83" s="46"/>
    </row>
    <row r="84" spans="1:5" x14ac:dyDescent="0.25">
      <c r="A84" s="75" t="s">
        <v>42</v>
      </c>
      <c r="B84" s="45">
        <v>49500</v>
      </c>
      <c r="C84" s="45">
        <v>49500</v>
      </c>
      <c r="D84" s="45"/>
      <c r="E84" s="46"/>
    </row>
    <row r="85" spans="1:5" x14ac:dyDescent="0.25">
      <c r="A85" s="74" t="s">
        <v>43</v>
      </c>
      <c r="B85" s="45">
        <f>SUM(B86:B89)</f>
        <v>28500</v>
      </c>
      <c r="C85" s="45">
        <v>28500</v>
      </c>
      <c r="D85" s="45">
        <v>28500</v>
      </c>
      <c r="E85" s="57">
        <v>28500</v>
      </c>
    </row>
    <row r="86" spans="1:5" x14ac:dyDescent="0.25">
      <c r="A86" s="75" t="s">
        <v>44</v>
      </c>
      <c r="B86" s="45">
        <v>12000</v>
      </c>
      <c r="C86" s="45">
        <v>12000</v>
      </c>
      <c r="D86" s="45"/>
      <c r="E86" s="46"/>
    </row>
    <row r="87" spans="1:5" x14ac:dyDescent="0.25">
      <c r="A87" s="75" t="s">
        <v>46</v>
      </c>
      <c r="B87" s="45">
        <v>15000</v>
      </c>
      <c r="C87" s="45">
        <v>15000</v>
      </c>
      <c r="D87" s="45"/>
      <c r="E87" s="46"/>
    </row>
    <row r="88" spans="1:5" ht="26.25" x14ac:dyDescent="0.25">
      <c r="A88" s="75" t="s">
        <v>47</v>
      </c>
      <c r="B88" s="83">
        <v>500</v>
      </c>
      <c r="C88" s="47">
        <v>500</v>
      </c>
      <c r="D88" s="47"/>
      <c r="E88" s="46"/>
    </row>
    <row r="89" spans="1:5" x14ac:dyDescent="0.25">
      <c r="A89" s="75" t="s">
        <v>48</v>
      </c>
      <c r="B89" s="83">
        <v>1000</v>
      </c>
      <c r="C89" s="45">
        <v>1000</v>
      </c>
      <c r="D89" s="45"/>
      <c r="E89" s="46"/>
    </row>
    <row r="90" spans="1:5" ht="26.25" x14ac:dyDescent="0.25">
      <c r="A90" s="41" t="s">
        <v>109</v>
      </c>
      <c r="B90" s="42">
        <v>37855</v>
      </c>
      <c r="C90" s="42">
        <v>24705</v>
      </c>
      <c r="D90" s="42">
        <v>24705</v>
      </c>
      <c r="E90" s="43">
        <v>24705</v>
      </c>
    </row>
    <row r="91" spans="1:5" ht="26.25" x14ac:dyDescent="0.25">
      <c r="A91" s="44" t="s">
        <v>98</v>
      </c>
      <c r="B91" s="45">
        <f>B92</f>
        <v>35700</v>
      </c>
      <c r="C91" s="45">
        <v>22550</v>
      </c>
      <c r="D91" s="45">
        <v>22550</v>
      </c>
      <c r="E91" s="57">
        <v>22550</v>
      </c>
    </row>
    <row r="92" spans="1:5" ht="26.25" x14ac:dyDescent="0.25">
      <c r="A92" s="71" t="s">
        <v>82</v>
      </c>
      <c r="B92" s="72">
        <f>B93+B96+B102+B104</f>
        <v>35700</v>
      </c>
      <c r="C92" s="72">
        <v>22550</v>
      </c>
      <c r="D92" s="72">
        <v>22550</v>
      </c>
      <c r="E92" s="73">
        <v>22550</v>
      </c>
    </row>
    <row r="93" spans="1:5" x14ac:dyDescent="0.25">
      <c r="A93" s="74" t="s">
        <v>39</v>
      </c>
      <c r="B93" s="45">
        <f>SUM(B94:B95)</f>
        <v>1500</v>
      </c>
      <c r="C93" s="45">
        <v>1900</v>
      </c>
      <c r="D93" s="45">
        <v>1900</v>
      </c>
      <c r="E93" s="57">
        <v>1900</v>
      </c>
    </row>
    <row r="94" spans="1:5" x14ac:dyDescent="0.25">
      <c r="A94" s="75" t="s">
        <v>40</v>
      </c>
      <c r="B94" s="83">
        <v>1300</v>
      </c>
      <c r="C94" s="45">
        <v>1300</v>
      </c>
      <c r="D94" s="45"/>
      <c r="E94" s="46"/>
    </row>
    <row r="95" spans="1:5" x14ac:dyDescent="0.25">
      <c r="A95" s="75" t="s">
        <v>41</v>
      </c>
      <c r="B95" s="81">
        <v>200</v>
      </c>
      <c r="C95" s="47">
        <v>600</v>
      </c>
      <c r="D95" s="47"/>
      <c r="E95" s="46"/>
    </row>
    <row r="96" spans="1:5" x14ac:dyDescent="0.25">
      <c r="A96" s="74" t="s">
        <v>43</v>
      </c>
      <c r="B96" s="45">
        <f>SUM(B97:B101)</f>
        <v>26400</v>
      </c>
      <c r="C96" s="45">
        <v>14250</v>
      </c>
      <c r="D96" s="45">
        <v>14250</v>
      </c>
      <c r="E96" s="57">
        <v>14250</v>
      </c>
    </row>
    <row r="97" spans="1:5" x14ac:dyDescent="0.25">
      <c r="A97" s="75" t="s">
        <v>44</v>
      </c>
      <c r="B97" s="81">
        <v>1500</v>
      </c>
      <c r="C97" s="47">
        <v>1500</v>
      </c>
      <c r="D97" s="47"/>
      <c r="E97" s="46"/>
    </row>
    <row r="98" spans="1:5" x14ac:dyDescent="0.25">
      <c r="A98" s="75" t="s">
        <v>45</v>
      </c>
      <c r="B98" s="83">
        <v>5500</v>
      </c>
      <c r="C98" s="47">
        <v>5500</v>
      </c>
      <c r="D98" s="47"/>
      <c r="E98" s="46"/>
    </row>
    <row r="99" spans="1:5" x14ac:dyDescent="0.25">
      <c r="A99" s="75" t="s">
        <v>46</v>
      </c>
      <c r="B99" s="81">
        <v>4900</v>
      </c>
      <c r="C99" s="45">
        <v>4900</v>
      </c>
      <c r="D99" s="47"/>
      <c r="E99" s="46"/>
    </row>
    <row r="100" spans="1:5" ht="26.25" x14ac:dyDescent="0.25">
      <c r="A100" s="75" t="s">
        <v>47</v>
      </c>
      <c r="B100" s="83">
        <v>13000</v>
      </c>
      <c r="C100" s="47">
        <v>850</v>
      </c>
      <c r="D100" s="47"/>
      <c r="E100" s="46"/>
    </row>
    <row r="101" spans="1:5" x14ac:dyDescent="0.25">
      <c r="A101" s="75" t="s">
        <v>48</v>
      </c>
      <c r="B101" s="81">
        <v>1500</v>
      </c>
      <c r="C101" s="45">
        <v>1500</v>
      </c>
      <c r="D101" s="45"/>
      <c r="E101" s="46"/>
    </row>
    <row r="102" spans="1:5" ht="26.25" x14ac:dyDescent="0.25">
      <c r="A102" s="74" t="s">
        <v>54</v>
      </c>
      <c r="B102" s="81">
        <v>400</v>
      </c>
      <c r="C102" s="47">
        <v>400</v>
      </c>
      <c r="D102" s="47">
        <v>400</v>
      </c>
      <c r="E102" s="61">
        <v>400</v>
      </c>
    </row>
    <row r="103" spans="1:5" x14ac:dyDescent="0.25">
      <c r="A103" s="75" t="s">
        <v>55</v>
      </c>
      <c r="B103" s="83">
        <v>400</v>
      </c>
      <c r="C103" s="47">
        <v>400</v>
      </c>
      <c r="D103" s="47"/>
      <c r="E103" s="46"/>
    </row>
    <row r="104" spans="1:5" ht="26.25" x14ac:dyDescent="0.25">
      <c r="A104" s="74" t="s">
        <v>56</v>
      </c>
      <c r="B104" s="81">
        <v>7400</v>
      </c>
      <c r="C104" s="45">
        <v>600</v>
      </c>
      <c r="D104" s="45">
        <v>6000</v>
      </c>
      <c r="E104" s="57">
        <v>6000</v>
      </c>
    </row>
    <row r="105" spans="1:5" x14ac:dyDescent="0.25">
      <c r="A105" s="75" t="s">
        <v>57</v>
      </c>
      <c r="B105" s="81">
        <v>6000</v>
      </c>
      <c r="C105" s="45">
        <v>6000</v>
      </c>
      <c r="D105" s="45"/>
      <c r="E105" s="46"/>
    </row>
    <row r="106" spans="1:5" ht="26.25" x14ac:dyDescent="0.25">
      <c r="A106" s="75" t="s">
        <v>58</v>
      </c>
      <c r="B106" s="81">
        <v>1400</v>
      </c>
      <c r="C106" s="45">
        <v>0</v>
      </c>
      <c r="D106" s="45"/>
      <c r="E106" s="46"/>
    </row>
    <row r="107" spans="1:5" ht="26.25" x14ac:dyDescent="0.25">
      <c r="A107" s="44" t="s">
        <v>103</v>
      </c>
      <c r="B107" s="47">
        <v>2155</v>
      </c>
      <c r="C107" s="45">
        <v>2155</v>
      </c>
      <c r="D107" s="45">
        <v>2155</v>
      </c>
      <c r="E107" s="57">
        <v>2155</v>
      </c>
    </row>
    <row r="108" spans="1:5" ht="26.25" x14ac:dyDescent="0.25">
      <c r="A108" s="71" t="s">
        <v>82</v>
      </c>
      <c r="B108" s="114">
        <v>2155</v>
      </c>
      <c r="C108" s="72">
        <v>2155</v>
      </c>
      <c r="D108" s="72">
        <v>2155</v>
      </c>
      <c r="E108" s="73">
        <v>2155</v>
      </c>
    </row>
    <row r="109" spans="1:5" x14ac:dyDescent="0.25">
      <c r="A109" s="74" t="s">
        <v>39</v>
      </c>
      <c r="B109" s="81">
        <f>B110</f>
        <v>270</v>
      </c>
      <c r="C109" s="81">
        <v>270</v>
      </c>
      <c r="D109" s="47">
        <v>270</v>
      </c>
      <c r="E109" s="61">
        <v>270</v>
      </c>
    </row>
    <row r="110" spans="1:5" x14ac:dyDescent="0.25">
      <c r="A110" s="75" t="s">
        <v>42</v>
      </c>
      <c r="B110" s="81">
        <v>270</v>
      </c>
      <c r="C110" s="81">
        <v>270</v>
      </c>
      <c r="D110" s="47"/>
      <c r="E110" s="46"/>
    </row>
    <row r="111" spans="1:5" x14ac:dyDescent="0.25">
      <c r="A111" s="74" t="s">
        <v>49</v>
      </c>
      <c r="B111" s="81">
        <f>B112</f>
        <v>265</v>
      </c>
      <c r="C111" s="81">
        <v>265</v>
      </c>
      <c r="D111" s="47">
        <v>265</v>
      </c>
      <c r="E111" s="61">
        <v>265</v>
      </c>
    </row>
    <row r="112" spans="1:5" x14ac:dyDescent="0.25">
      <c r="A112" s="75" t="s">
        <v>50</v>
      </c>
      <c r="B112" s="81">
        <v>265</v>
      </c>
      <c r="C112" s="81">
        <v>265</v>
      </c>
      <c r="D112" s="47"/>
      <c r="E112" s="46"/>
    </row>
    <row r="113" spans="1:5" x14ac:dyDescent="0.25">
      <c r="A113" s="74" t="s">
        <v>51</v>
      </c>
      <c r="B113" s="81">
        <f>B114</f>
        <v>1620</v>
      </c>
      <c r="C113" s="81">
        <v>1620</v>
      </c>
      <c r="D113" s="45">
        <v>1620</v>
      </c>
      <c r="E113" s="57">
        <v>1620</v>
      </c>
    </row>
    <row r="114" spans="1:5" x14ac:dyDescent="0.25">
      <c r="A114" s="75" t="s">
        <v>52</v>
      </c>
      <c r="B114" s="83">
        <v>1620</v>
      </c>
      <c r="C114" s="81">
        <v>1620</v>
      </c>
      <c r="D114" s="45"/>
      <c r="E114" s="46"/>
    </row>
    <row r="115" spans="1:5" ht="26.25" x14ac:dyDescent="0.25">
      <c r="A115" s="41" t="s">
        <v>110</v>
      </c>
      <c r="B115" s="42">
        <v>3500</v>
      </c>
      <c r="C115" s="42">
        <v>3500</v>
      </c>
      <c r="D115" s="42">
        <v>3500</v>
      </c>
      <c r="E115" s="43">
        <v>3500</v>
      </c>
    </row>
    <row r="116" spans="1:5" ht="26.25" x14ac:dyDescent="0.25">
      <c r="A116" s="44" t="s">
        <v>103</v>
      </c>
      <c r="B116" s="45">
        <v>3500</v>
      </c>
      <c r="C116" s="45">
        <v>3500</v>
      </c>
      <c r="D116" s="45">
        <v>3500</v>
      </c>
      <c r="E116" s="57">
        <v>3500</v>
      </c>
    </row>
    <row r="117" spans="1:5" x14ac:dyDescent="0.25">
      <c r="A117" s="71" t="s">
        <v>84</v>
      </c>
      <c r="B117" s="72">
        <v>3500</v>
      </c>
      <c r="C117" s="72">
        <v>3500</v>
      </c>
      <c r="D117" s="72">
        <v>3500</v>
      </c>
      <c r="E117" s="73">
        <v>3500</v>
      </c>
    </row>
    <row r="118" spans="1:5" x14ac:dyDescent="0.25">
      <c r="A118" s="74" t="s">
        <v>43</v>
      </c>
      <c r="B118" s="45">
        <v>3500</v>
      </c>
      <c r="C118" s="45">
        <v>3500</v>
      </c>
      <c r="D118" s="45">
        <v>3500</v>
      </c>
      <c r="E118" s="57">
        <v>3500</v>
      </c>
    </row>
    <row r="119" spans="1:5" x14ac:dyDescent="0.25">
      <c r="A119" s="75" t="s">
        <v>45</v>
      </c>
      <c r="B119" s="45">
        <v>3500</v>
      </c>
      <c r="C119" s="45">
        <v>3500</v>
      </c>
      <c r="D119" s="45"/>
      <c r="E119" s="46"/>
    </row>
    <row r="120" spans="1:5" x14ac:dyDescent="0.25">
      <c r="A120" s="41" t="s">
        <v>111</v>
      </c>
      <c r="B120" s="42">
        <f>B121</f>
        <v>1879032</v>
      </c>
      <c r="C120" s="42">
        <v>1979032</v>
      </c>
      <c r="D120" s="42">
        <v>1979032</v>
      </c>
      <c r="E120" s="43">
        <v>1979032</v>
      </c>
    </row>
    <row r="121" spans="1:5" ht="26.25" x14ac:dyDescent="0.25">
      <c r="A121" s="44" t="s">
        <v>98</v>
      </c>
      <c r="B121" s="45">
        <f>B122</f>
        <v>1879032</v>
      </c>
      <c r="C121" s="45">
        <v>1979032</v>
      </c>
      <c r="D121" s="45">
        <v>1979032</v>
      </c>
      <c r="E121" s="57">
        <v>1979032</v>
      </c>
    </row>
    <row r="122" spans="1:5" ht="26.25" x14ac:dyDescent="0.25">
      <c r="A122" s="71" t="s">
        <v>83</v>
      </c>
      <c r="B122" s="72">
        <f>B123+B127</f>
        <v>1879032</v>
      </c>
      <c r="C122" s="72">
        <v>1979032</v>
      </c>
      <c r="D122" s="72">
        <v>1979032</v>
      </c>
      <c r="E122" s="73">
        <v>1979032</v>
      </c>
    </row>
    <row r="123" spans="1:5" x14ac:dyDescent="0.25">
      <c r="A123" s="74" t="s">
        <v>39</v>
      </c>
      <c r="B123" s="45">
        <f>SUM(B124:B126)</f>
        <v>1875000</v>
      </c>
      <c r="C123" s="45">
        <v>1975000</v>
      </c>
      <c r="D123" s="45">
        <v>1975000</v>
      </c>
      <c r="E123" s="57">
        <v>1975000</v>
      </c>
    </row>
    <row r="124" spans="1:5" x14ac:dyDescent="0.25">
      <c r="A124" s="75" t="s">
        <v>40</v>
      </c>
      <c r="B124" s="45">
        <v>1550000</v>
      </c>
      <c r="C124" s="45">
        <v>1650000</v>
      </c>
      <c r="D124" s="45"/>
      <c r="E124" s="46"/>
    </row>
    <row r="125" spans="1:5" x14ac:dyDescent="0.25">
      <c r="A125" s="75" t="s">
        <v>41</v>
      </c>
      <c r="B125" s="45">
        <v>65000</v>
      </c>
      <c r="C125" s="45">
        <v>65000</v>
      </c>
      <c r="D125" s="45"/>
      <c r="E125" s="46"/>
    </row>
    <row r="126" spans="1:5" x14ac:dyDescent="0.25">
      <c r="A126" s="75" t="s">
        <v>42</v>
      </c>
      <c r="B126" s="45">
        <v>260000</v>
      </c>
      <c r="C126" s="45">
        <v>260000</v>
      </c>
      <c r="D126" s="45"/>
      <c r="E126" s="46"/>
    </row>
    <row r="127" spans="1:5" x14ac:dyDescent="0.25">
      <c r="A127" s="74" t="s">
        <v>43</v>
      </c>
      <c r="B127" s="45">
        <v>4032</v>
      </c>
      <c r="C127" s="45">
        <v>4032</v>
      </c>
      <c r="D127" s="45">
        <v>4032</v>
      </c>
      <c r="E127" s="57">
        <v>4032</v>
      </c>
    </row>
    <row r="128" spans="1:5" x14ac:dyDescent="0.25">
      <c r="A128" s="75" t="s">
        <v>48</v>
      </c>
      <c r="B128" s="45">
        <v>4032</v>
      </c>
      <c r="C128" s="45">
        <v>4032</v>
      </c>
      <c r="D128" s="45"/>
      <c r="E128" s="46"/>
    </row>
  </sheetData>
  <mergeCells count="3">
    <mergeCell ref="A1:E1"/>
    <mergeCell ref="A2:E2"/>
    <mergeCell ref="A3:H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SAŽETAK</vt:lpstr>
      <vt:lpstr>Izvještaj po ekonomskoj klasifi</vt:lpstr>
      <vt:lpstr>Izvještaj prema izvorima financ</vt:lpstr>
      <vt:lpstr>Rashodi prema izvoru financiran</vt:lpstr>
      <vt:lpstr>Rashodi prema fun. klasifikacij</vt:lpstr>
      <vt:lpstr>II. posebni dio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Windows User</cp:lastModifiedBy>
  <cp:lastPrinted>2022-09-26T12:12:29Z</cp:lastPrinted>
  <dcterms:created xsi:type="dcterms:W3CDTF">2022-08-12T12:51:27Z</dcterms:created>
  <dcterms:modified xsi:type="dcterms:W3CDTF">2024-11-27T12:59:45Z</dcterms:modified>
</cp:coreProperties>
</file>